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B7FE6334-C1A2-E50D-BD3D-5F4D41BBC2E3}"/>
  <workbookPr codeName="ThisWorkbook" defaultThemeVersion="124226"/>
  <bookViews>
    <workbookView xWindow="285" yWindow="90" windowWidth="15480" windowHeight="9435" activeTab="2"/>
  </bookViews>
  <sheets>
    <sheet name="Setup" sheetId="1" r:id="rId1"/>
    <sheet name="DrawPrep" sheetId="2" r:id="rId2"/>
    <sheet name="MD" sheetId="3" r:id="rId3"/>
    <sheet name="Matches" sheetId="7" r:id="rId4"/>
    <sheet name="notes" sheetId="9" r:id="rId5"/>
    <sheet name="Rankings" sheetId="10" r:id="rId6"/>
    <sheet name="CalcPrg" sheetId="6" r:id="rId7"/>
    <sheet name="tmp" sheetId="4" r:id="rId8"/>
  </sheets>
  <definedNames>
    <definedName name="_xlnm._FilterDatabase" localSheetId="2" hidden="1">MD!$A$4:$Q$35</definedName>
    <definedName name="_xlnm._FilterDatabase" localSheetId="5" hidden="1">Rankings!$E$1:$E$321</definedName>
    <definedName name="_xlnm.Print_Area" localSheetId="1">DrawPrep!$A$1:$N$18</definedName>
    <definedName name="_xlnm.Print_Area" localSheetId="2">MD!$A$1:$P$44</definedName>
  </definedNames>
  <calcPr calcId="125725" iterate="1"/>
</workbook>
</file>

<file path=xl/calcChain.xml><?xml version="1.0" encoding="utf-8"?>
<calcChain xmlns="http://schemas.openxmlformats.org/spreadsheetml/2006/main">
  <c r="A2" i="7"/>
  <c r="A1"/>
  <c r="B4" i="4" l="1"/>
  <c r="B3"/>
  <c r="B2"/>
  <c r="M7" i="2" l="1"/>
  <c r="K6" l="1"/>
  <c r="K4"/>
  <c r="K13"/>
  <c r="K12"/>
  <c r="K9"/>
  <c r="K7"/>
  <c r="K5"/>
  <c r="K28"/>
  <c r="K27"/>
  <c r="K61"/>
  <c r="K54"/>
  <c r="K63"/>
  <c r="K47"/>
  <c r="K40"/>
  <c r="K46"/>
  <c r="K51"/>
  <c r="K23"/>
  <c r="K24"/>
  <c r="K17"/>
  <c r="K22"/>
  <c r="K30"/>
  <c r="K57"/>
  <c r="K31"/>
  <c r="K18"/>
  <c r="K56"/>
  <c r="K36"/>
  <c r="K34"/>
  <c r="K20"/>
  <c r="K35"/>
  <c r="K25"/>
  <c r="K38"/>
  <c r="K60"/>
  <c r="K16"/>
  <c r="K65"/>
  <c r="K62"/>
  <c r="K64"/>
  <c r="K43"/>
  <c r="K45"/>
  <c r="K48"/>
  <c r="K53"/>
  <c r="K19"/>
  <c r="K15"/>
  <c r="K3"/>
  <c r="K42"/>
  <c r="K11"/>
  <c r="K37"/>
  <c r="K66"/>
  <c r="K26"/>
  <c r="K33"/>
  <c r="K52"/>
  <c r="K50"/>
  <c r="K41"/>
  <c r="K55"/>
  <c r="K49"/>
  <c r="K21"/>
  <c r="K58"/>
  <c r="K39"/>
  <c r="K32"/>
  <c r="K59"/>
  <c r="K10"/>
  <c r="K44"/>
  <c r="K29"/>
  <c r="K14"/>
  <c r="K8"/>
  <c r="J8"/>
  <c r="N8" l="1"/>
  <c r="N4"/>
  <c r="N13"/>
  <c r="N12"/>
  <c r="N9"/>
  <c r="N7"/>
  <c r="N5"/>
  <c r="N28"/>
  <c r="N27"/>
  <c r="N61"/>
  <c r="N54"/>
  <c r="N63"/>
  <c r="N47"/>
  <c r="N40"/>
  <c r="N46"/>
  <c r="N51"/>
  <c r="N23"/>
  <c r="N24"/>
  <c r="N17"/>
  <c r="N22"/>
  <c r="N30"/>
  <c r="N57"/>
  <c r="N31"/>
  <c r="N18"/>
  <c r="N56"/>
  <c r="N36"/>
  <c r="N34"/>
  <c r="N20"/>
  <c r="N35"/>
  <c r="N25"/>
  <c r="N38"/>
  <c r="N60"/>
  <c r="N16"/>
  <c r="N65"/>
  <c r="N62"/>
  <c r="N64"/>
  <c r="N43"/>
  <c r="N45"/>
  <c r="N48"/>
  <c r="N53"/>
  <c r="N19"/>
  <c r="N15"/>
  <c r="N3"/>
  <c r="N42"/>
  <c r="N11"/>
  <c r="N37"/>
  <c r="N66"/>
  <c r="N26"/>
  <c r="N33"/>
  <c r="N52"/>
  <c r="N50"/>
  <c r="N41"/>
  <c r="N55"/>
  <c r="N49"/>
  <c r="N21"/>
  <c r="N58"/>
  <c r="N39"/>
  <c r="N32"/>
  <c r="N59"/>
  <c r="N10"/>
  <c r="N44"/>
  <c r="N29"/>
  <c r="N14"/>
  <c r="M8"/>
  <c r="M4"/>
  <c r="M13"/>
  <c r="M12"/>
  <c r="M9"/>
  <c r="M5"/>
  <c r="M28"/>
  <c r="M27"/>
  <c r="M61"/>
  <c r="M54"/>
  <c r="M63"/>
  <c r="M47"/>
  <c r="M40"/>
  <c r="M46"/>
  <c r="M51"/>
  <c r="M23"/>
  <c r="M24"/>
  <c r="M17"/>
  <c r="M22"/>
  <c r="M30"/>
  <c r="M57"/>
  <c r="M31"/>
  <c r="M18"/>
  <c r="M56"/>
  <c r="M36"/>
  <c r="M34"/>
  <c r="M20"/>
  <c r="M35"/>
  <c r="M25"/>
  <c r="M38"/>
  <c r="M60"/>
  <c r="M16"/>
  <c r="M65"/>
  <c r="M62"/>
  <c r="M64"/>
  <c r="M43"/>
  <c r="M45"/>
  <c r="M48"/>
  <c r="M53"/>
  <c r="M19"/>
  <c r="M15"/>
  <c r="M3"/>
  <c r="M42"/>
  <c r="M11"/>
  <c r="M37"/>
  <c r="M66"/>
  <c r="M26"/>
  <c r="M33"/>
  <c r="M52"/>
  <c r="M50"/>
  <c r="M41"/>
  <c r="M55"/>
  <c r="M49"/>
  <c r="M21"/>
  <c r="M58"/>
  <c r="M39"/>
  <c r="M32"/>
  <c r="M59"/>
  <c r="M10"/>
  <c r="M44"/>
  <c r="M29"/>
  <c r="M14"/>
  <c r="I8"/>
  <c r="I4"/>
  <c r="I13"/>
  <c r="I12"/>
  <c r="I9"/>
  <c r="I7"/>
  <c r="I5"/>
  <c r="I28"/>
  <c r="I27"/>
  <c r="I61"/>
  <c r="I54"/>
  <c r="I63"/>
  <c r="I47"/>
  <c r="I40"/>
  <c r="I46"/>
  <c r="I51"/>
  <c r="I23"/>
  <c r="I24"/>
  <c r="I17"/>
  <c r="I22"/>
  <c r="I30"/>
  <c r="I57"/>
  <c r="I31"/>
  <c r="I18"/>
  <c r="I56"/>
  <c r="I36"/>
  <c r="I34"/>
  <c r="I20"/>
  <c r="I35"/>
  <c r="I25"/>
  <c r="I38"/>
  <c r="I60"/>
  <c r="I16"/>
  <c r="I65"/>
  <c r="I62"/>
  <c r="I64"/>
  <c r="I43"/>
  <c r="I45"/>
  <c r="I48"/>
  <c r="I53"/>
  <c r="I19"/>
  <c r="I15"/>
  <c r="I3"/>
  <c r="I42"/>
  <c r="I11"/>
  <c r="I37"/>
  <c r="I66"/>
  <c r="I26"/>
  <c r="I33"/>
  <c r="I52"/>
  <c r="I50"/>
  <c r="I41"/>
  <c r="I55"/>
  <c r="I49"/>
  <c r="I21"/>
  <c r="I58"/>
  <c r="I39"/>
  <c r="I32"/>
  <c r="I59"/>
  <c r="I10"/>
  <c r="I44"/>
  <c r="I29"/>
  <c r="I14"/>
  <c r="H8"/>
  <c r="H4"/>
  <c r="H13"/>
  <c r="H12"/>
  <c r="H9"/>
  <c r="H7"/>
  <c r="H5"/>
  <c r="H28"/>
  <c r="H27"/>
  <c r="H61"/>
  <c r="H54"/>
  <c r="H63"/>
  <c r="H47"/>
  <c r="H40"/>
  <c r="H46"/>
  <c r="H51"/>
  <c r="H23"/>
  <c r="H24"/>
  <c r="H17"/>
  <c r="H22"/>
  <c r="H30"/>
  <c r="H57"/>
  <c r="H31"/>
  <c r="H18"/>
  <c r="H56"/>
  <c r="H36"/>
  <c r="H34"/>
  <c r="H20"/>
  <c r="H35"/>
  <c r="H25"/>
  <c r="H38"/>
  <c r="H60"/>
  <c r="H16"/>
  <c r="H65"/>
  <c r="H62"/>
  <c r="H64"/>
  <c r="H43"/>
  <c r="H45"/>
  <c r="H48"/>
  <c r="H53"/>
  <c r="H19"/>
  <c r="H15"/>
  <c r="H3"/>
  <c r="H42"/>
  <c r="H11"/>
  <c r="H37"/>
  <c r="H66"/>
  <c r="H26"/>
  <c r="H33"/>
  <c r="H52"/>
  <c r="H50"/>
  <c r="H41"/>
  <c r="H55"/>
  <c r="H49"/>
  <c r="H21"/>
  <c r="H58"/>
  <c r="H39"/>
  <c r="H32"/>
  <c r="H59"/>
  <c r="H10"/>
  <c r="H44"/>
  <c r="H29"/>
  <c r="H14"/>
  <c r="O8"/>
  <c r="O4"/>
  <c r="O13"/>
  <c r="O12"/>
  <c r="O9"/>
  <c r="O7"/>
  <c r="O5"/>
  <c r="O28"/>
  <c r="O27"/>
  <c r="O61"/>
  <c r="O54"/>
  <c r="O63"/>
  <c r="O47"/>
  <c r="O40"/>
  <c r="O46"/>
  <c r="O51"/>
  <c r="O23"/>
  <c r="O24"/>
  <c r="O17"/>
  <c r="O22"/>
  <c r="O30"/>
  <c r="O57"/>
  <c r="O31"/>
  <c r="O18"/>
  <c r="O56"/>
  <c r="O36"/>
  <c r="O34"/>
  <c r="O20"/>
  <c r="O35"/>
  <c r="O25"/>
  <c r="O38"/>
  <c r="O60"/>
  <c r="O16"/>
  <c r="O65"/>
  <c r="O62"/>
  <c r="O64"/>
  <c r="O43"/>
  <c r="O45"/>
  <c r="O48"/>
  <c r="O53"/>
  <c r="O19"/>
  <c r="O15"/>
  <c r="O3"/>
  <c r="O42"/>
  <c r="O11"/>
  <c r="O37"/>
  <c r="O66"/>
  <c r="O26"/>
  <c r="O33"/>
  <c r="O52"/>
  <c r="O50"/>
  <c r="O41"/>
  <c r="O55"/>
  <c r="O49"/>
  <c r="O21"/>
  <c r="O58"/>
  <c r="O39"/>
  <c r="O32"/>
  <c r="O59"/>
  <c r="O10"/>
  <c r="O44"/>
  <c r="O29"/>
  <c r="O14"/>
  <c r="P8"/>
  <c r="P4"/>
  <c r="P13"/>
  <c r="P12"/>
  <c r="P9"/>
  <c r="P7"/>
  <c r="P5"/>
  <c r="P28"/>
  <c r="P27"/>
  <c r="P61"/>
  <c r="P54"/>
  <c r="P63"/>
  <c r="P47"/>
  <c r="P40"/>
  <c r="P46"/>
  <c r="P51"/>
  <c r="P23"/>
  <c r="P24"/>
  <c r="P17"/>
  <c r="P22"/>
  <c r="P30"/>
  <c r="P57"/>
  <c r="P31"/>
  <c r="P18"/>
  <c r="P56"/>
  <c r="P36"/>
  <c r="P34"/>
  <c r="P20"/>
  <c r="P35"/>
  <c r="P25"/>
  <c r="P38"/>
  <c r="P60"/>
  <c r="P16"/>
  <c r="P65"/>
  <c r="P62"/>
  <c r="P64"/>
  <c r="P43"/>
  <c r="P45"/>
  <c r="P48"/>
  <c r="P53"/>
  <c r="P19"/>
  <c r="P15"/>
  <c r="P3"/>
  <c r="P42"/>
  <c r="P11"/>
  <c r="P37"/>
  <c r="P66"/>
  <c r="P26"/>
  <c r="P33"/>
  <c r="P52"/>
  <c r="P50"/>
  <c r="P41"/>
  <c r="P55"/>
  <c r="P49"/>
  <c r="P21"/>
  <c r="P58"/>
  <c r="P39"/>
  <c r="P32"/>
  <c r="P59"/>
  <c r="P10"/>
  <c r="P44"/>
  <c r="P29"/>
  <c r="P14"/>
  <c r="P6"/>
  <c r="O6"/>
  <c r="J4"/>
  <c r="J13"/>
  <c r="J12"/>
  <c r="J9"/>
  <c r="J7"/>
  <c r="J5"/>
  <c r="J28"/>
  <c r="J27"/>
  <c r="J61"/>
  <c r="J54"/>
  <c r="J63"/>
  <c r="J47"/>
  <c r="J40"/>
  <c r="J46"/>
  <c r="J51"/>
  <c r="J23"/>
  <c r="J24"/>
  <c r="J17"/>
  <c r="J22"/>
  <c r="J30"/>
  <c r="J57"/>
  <c r="J31"/>
  <c r="J18"/>
  <c r="J56"/>
  <c r="J36"/>
  <c r="J34"/>
  <c r="J20"/>
  <c r="J35"/>
  <c r="J25"/>
  <c r="J38"/>
  <c r="J60"/>
  <c r="J16"/>
  <c r="J65"/>
  <c r="J62"/>
  <c r="J64"/>
  <c r="J43"/>
  <c r="J45"/>
  <c r="J48"/>
  <c r="J53"/>
  <c r="J19"/>
  <c r="J15"/>
  <c r="J3"/>
  <c r="J42"/>
  <c r="J11"/>
  <c r="J37"/>
  <c r="J66"/>
  <c r="J26"/>
  <c r="J33"/>
  <c r="J52"/>
  <c r="J50"/>
  <c r="J41"/>
  <c r="J55"/>
  <c r="J49"/>
  <c r="J21"/>
  <c r="J58"/>
  <c r="J39"/>
  <c r="J32"/>
  <c r="J59"/>
  <c r="J10"/>
  <c r="J44"/>
  <c r="J29"/>
  <c r="J14"/>
  <c r="J6"/>
  <c r="N6"/>
  <c r="M6"/>
  <c r="I6"/>
  <c r="H6"/>
  <c r="P2" i="3" l="1"/>
  <c r="N2"/>
  <c r="L2"/>
  <c r="G2"/>
  <c r="B5" i="4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V25" i="2"/>
  <c r="V15"/>
  <c r="V53"/>
  <c r="V45"/>
  <c r="V31"/>
  <c r="V39"/>
  <c r="V30"/>
  <c r="V56"/>
  <c r="V58"/>
  <c r="V24"/>
  <c r="V52"/>
  <c r="V23"/>
  <c r="V20"/>
  <c r="V16"/>
  <c r="V26"/>
  <c r="V50"/>
  <c r="V22"/>
  <c r="V59"/>
  <c r="V60"/>
  <c r="U6"/>
  <c r="U47"/>
  <c r="U25"/>
  <c r="U10"/>
  <c r="U15"/>
  <c r="U54"/>
  <c r="U53"/>
  <c r="U45"/>
  <c r="U11"/>
  <c r="U31"/>
  <c r="U39"/>
  <c r="U30"/>
  <c r="U27"/>
  <c r="U4"/>
  <c r="U7"/>
  <c r="U56"/>
  <c r="U58"/>
  <c r="U24"/>
  <c r="U46"/>
  <c r="U52"/>
  <c r="U23"/>
  <c r="U20"/>
  <c r="U9"/>
  <c r="U63"/>
  <c r="U16"/>
  <c r="U26"/>
  <c r="U8"/>
  <c r="U50"/>
  <c r="U22"/>
  <c r="U59"/>
  <c r="U12"/>
  <c r="U60"/>
  <c r="B64"/>
  <c r="C64"/>
  <c r="E64"/>
  <c r="F64"/>
  <c r="B55"/>
  <c r="C55"/>
  <c r="E55"/>
  <c r="F55"/>
  <c r="B29"/>
  <c r="C29"/>
  <c r="E29"/>
  <c r="F29"/>
  <c r="B21"/>
  <c r="C21"/>
  <c r="E21"/>
  <c r="F21"/>
  <c r="B42"/>
  <c r="C42"/>
  <c r="E42"/>
  <c r="F42"/>
  <c r="B14"/>
  <c r="C14"/>
  <c r="E14"/>
  <c r="F14"/>
  <c r="B17"/>
  <c r="C17"/>
  <c r="E17"/>
  <c r="F17"/>
  <c r="B65"/>
  <c r="C65"/>
  <c r="E65"/>
  <c r="F65"/>
  <c r="B3"/>
  <c r="C3"/>
  <c r="E3"/>
  <c r="F3"/>
  <c r="B66"/>
  <c r="C66"/>
  <c r="E66"/>
  <c r="F66"/>
  <c r="B35"/>
  <c r="C35"/>
  <c r="E35"/>
  <c r="F35"/>
  <c r="B48"/>
  <c r="C48"/>
  <c r="E48"/>
  <c r="F48"/>
  <c r="B33"/>
  <c r="C33"/>
  <c r="E33"/>
  <c r="F33"/>
  <c r="B36"/>
  <c r="C36"/>
  <c r="E36"/>
  <c r="F36"/>
  <c r="B57"/>
  <c r="C57"/>
  <c r="E57"/>
  <c r="F57"/>
  <c r="B13"/>
  <c r="C13"/>
  <c r="E13"/>
  <c r="F13"/>
  <c r="B40"/>
  <c r="C40"/>
  <c r="E40"/>
  <c r="F40"/>
  <c r="B43"/>
  <c r="C43"/>
  <c r="E43"/>
  <c r="F43"/>
  <c r="B19"/>
  <c r="C19"/>
  <c r="E19"/>
  <c r="F19"/>
  <c r="B41"/>
  <c r="C41"/>
  <c r="E41"/>
  <c r="F41"/>
  <c r="B61"/>
  <c r="C61"/>
  <c r="E61"/>
  <c r="F61"/>
  <c r="B34"/>
  <c r="C34"/>
  <c r="E34"/>
  <c r="F34"/>
  <c r="B5"/>
  <c r="C5"/>
  <c r="E5"/>
  <c r="F5"/>
  <c r="B37"/>
  <c r="C37"/>
  <c r="E37"/>
  <c r="F37"/>
  <c r="B38"/>
  <c r="C38"/>
  <c r="E38"/>
  <c r="F38"/>
  <c r="B18"/>
  <c r="C18"/>
  <c r="E18"/>
  <c r="F18"/>
  <c r="B32"/>
  <c r="C32"/>
  <c r="E32"/>
  <c r="F32"/>
  <c r="B62"/>
  <c r="C62"/>
  <c r="E62"/>
  <c r="F62"/>
  <c r="B44"/>
  <c r="C44"/>
  <c r="E44"/>
  <c r="F44"/>
  <c r="B28"/>
  <c r="C28"/>
  <c r="E28"/>
  <c r="F28"/>
  <c r="B49"/>
  <c r="C49"/>
  <c r="E49"/>
  <c r="F49"/>
  <c r="B6"/>
  <c r="C6"/>
  <c r="E6"/>
  <c r="F6"/>
  <c r="B47"/>
  <c r="C47"/>
  <c r="E47"/>
  <c r="F47"/>
  <c r="B25"/>
  <c r="C25"/>
  <c r="E25"/>
  <c r="F25"/>
  <c r="B10"/>
  <c r="C10"/>
  <c r="E10"/>
  <c r="F10"/>
  <c r="B15"/>
  <c r="C15"/>
  <c r="E15"/>
  <c r="F15"/>
  <c r="B54"/>
  <c r="C54"/>
  <c r="E54"/>
  <c r="F54"/>
  <c r="B53"/>
  <c r="C53"/>
  <c r="E53"/>
  <c r="F53"/>
  <c r="B45"/>
  <c r="C45"/>
  <c r="E45"/>
  <c r="F45"/>
  <c r="B11"/>
  <c r="C11"/>
  <c r="E11"/>
  <c r="F11"/>
  <c r="B31"/>
  <c r="C31"/>
  <c r="E31"/>
  <c r="F31"/>
  <c r="B39"/>
  <c r="C39"/>
  <c r="E39"/>
  <c r="F39"/>
  <c r="B30"/>
  <c r="C30"/>
  <c r="E30"/>
  <c r="F30"/>
  <c r="B27"/>
  <c r="C27"/>
  <c r="E27"/>
  <c r="F27"/>
  <c r="B4"/>
  <c r="C4"/>
  <c r="E4"/>
  <c r="F4"/>
  <c r="B7"/>
  <c r="C7"/>
  <c r="E7"/>
  <c r="F7"/>
  <c r="B56"/>
  <c r="C56"/>
  <c r="E56"/>
  <c r="F56"/>
  <c r="B58"/>
  <c r="C58"/>
  <c r="E58"/>
  <c r="F58"/>
  <c r="B24"/>
  <c r="C24"/>
  <c r="E24"/>
  <c r="F24"/>
  <c r="B46"/>
  <c r="C46"/>
  <c r="E46"/>
  <c r="F46"/>
  <c r="B52"/>
  <c r="C52"/>
  <c r="E52"/>
  <c r="F52"/>
  <c r="B23"/>
  <c r="C23"/>
  <c r="E23"/>
  <c r="F23"/>
  <c r="B20"/>
  <c r="Q20" s="1"/>
  <c r="C20"/>
  <c r="S20" s="1"/>
  <c r="E20"/>
  <c r="F20"/>
  <c r="B9"/>
  <c r="Q9" s="1"/>
  <c r="C9"/>
  <c r="S9" s="1"/>
  <c r="E9"/>
  <c r="F9"/>
  <c r="B63"/>
  <c r="Q63" s="1"/>
  <c r="C63"/>
  <c r="S63" s="1"/>
  <c r="E63"/>
  <c r="F63"/>
  <c r="B16"/>
  <c r="Q16" s="1"/>
  <c r="C16"/>
  <c r="S16" s="1"/>
  <c r="E16"/>
  <c r="F16"/>
  <c r="B26"/>
  <c r="Q26" s="1"/>
  <c r="C26"/>
  <c r="S26" s="1"/>
  <c r="E26"/>
  <c r="F26"/>
  <c r="B8"/>
  <c r="Q8" s="1"/>
  <c r="C8"/>
  <c r="S8" s="1"/>
  <c r="E8"/>
  <c r="F8"/>
  <c r="B50"/>
  <c r="Q50" s="1"/>
  <c r="C50"/>
  <c r="S50" s="1"/>
  <c r="E50"/>
  <c r="F50"/>
  <c r="B22"/>
  <c r="Q22" s="1"/>
  <c r="C22"/>
  <c r="S22" s="1"/>
  <c r="E22"/>
  <c r="F22"/>
  <c r="B59"/>
  <c r="Q59" s="1"/>
  <c r="C59"/>
  <c r="S59" s="1"/>
  <c r="E59"/>
  <c r="F59"/>
  <c r="B12"/>
  <c r="Q12" s="1"/>
  <c r="C12"/>
  <c r="S12" s="1"/>
  <c r="E12"/>
  <c r="F12"/>
  <c r="B60"/>
  <c r="Q60" s="1"/>
  <c r="C60"/>
  <c r="S60" s="1"/>
  <c r="E60"/>
  <c r="F60"/>
  <c r="S23" l="1"/>
  <c r="T23"/>
  <c r="Q23"/>
  <c r="R23"/>
  <c r="S52"/>
  <c r="T52"/>
  <c r="Q52"/>
  <c r="R52"/>
  <c r="S46"/>
  <c r="T46"/>
  <c r="Q46"/>
  <c r="R46"/>
  <c r="S24"/>
  <c r="T24"/>
  <c r="Q24"/>
  <c r="R24"/>
  <c r="S58"/>
  <c r="T58"/>
  <c r="Q58"/>
  <c r="R58"/>
  <c r="S56"/>
  <c r="T56"/>
  <c r="Q56"/>
  <c r="R56"/>
  <c r="S7"/>
  <c r="T7"/>
  <c r="Q7"/>
  <c r="R7"/>
  <c r="S4"/>
  <c r="T4"/>
  <c r="Q4"/>
  <c r="R4"/>
  <c r="S27"/>
  <c r="T27"/>
  <c r="Q27"/>
  <c r="R27"/>
  <c r="S30"/>
  <c r="T30"/>
  <c r="Q30"/>
  <c r="R30"/>
  <c r="S39"/>
  <c r="T39"/>
  <c r="Q39"/>
  <c r="R39"/>
  <c r="S31"/>
  <c r="T31"/>
  <c r="Q31"/>
  <c r="R31"/>
  <c r="S11"/>
  <c r="T11"/>
  <c r="Q11"/>
  <c r="R11"/>
  <c r="S45"/>
  <c r="T45"/>
  <c r="Q45"/>
  <c r="R45"/>
  <c r="S53"/>
  <c r="T53"/>
  <c r="Q53"/>
  <c r="R53"/>
  <c r="S54"/>
  <c r="T54"/>
  <c r="Q54"/>
  <c r="R54"/>
  <c r="S15"/>
  <c r="T15"/>
  <c r="Q15"/>
  <c r="R15"/>
  <c r="S10"/>
  <c r="T10"/>
  <c r="Q10"/>
  <c r="R10"/>
  <c r="S25"/>
  <c r="T25"/>
  <c r="Q25"/>
  <c r="R25"/>
  <c r="S47"/>
  <c r="T47"/>
  <c r="Q47"/>
  <c r="R47"/>
  <c r="S6"/>
  <c r="T6"/>
  <c r="Q6"/>
  <c r="R6"/>
  <c r="D49"/>
  <c r="D28"/>
  <c r="D44"/>
  <c r="D62"/>
  <c r="D32"/>
  <c r="D18"/>
  <c r="D38"/>
  <c r="D37"/>
  <c r="D5"/>
  <c r="D34"/>
  <c r="D61"/>
  <c r="D41"/>
  <c r="D19"/>
  <c r="D43"/>
  <c r="D40"/>
  <c r="D13"/>
  <c r="D57"/>
  <c r="D36"/>
  <c r="D33"/>
  <c r="D48"/>
  <c r="D35"/>
  <c r="D66"/>
  <c r="D3"/>
  <c r="D65"/>
  <c r="D17"/>
  <c r="D14"/>
  <c r="D42"/>
  <c r="D21"/>
  <c r="D29"/>
  <c r="D55"/>
  <c r="D64"/>
  <c r="T60"/>
  <c r="R60"/>
  <c r="T12"/>
  <c r="R12"/>
  <c r="T59"/>
  <c r="R59"/>
  <c r="T22"/>
  <c r="R22"/>
  <c r="T50"/>
  <c r="R50"/>
  <c r="T8"/>
  <c r="R8"/>
  <c r="T26"/>
  <c r="R26"/>
  <c r="T16"/>
  <c r="R16"/>
  <c r="T63"/>
  <c r="R63"/>
  <c r="T9"/>
  <c r="R9"/>
  <c r="T20"/>
  <c r="R20"/>
  <c r="D60"/>
  <c r="D12"/>
  <c r="D59"/>
  <c r="D22"/>
  <c r="D50"/>
  <c r="D8"/>
  <c r="D26"/>
  <c r="D16"/>
  <c r="D63"/>
  <c r="V63" s="1"/>
  <c r="D9"/>
  <c r="D20"/>
  <c r="D23"/>
  <c r="D52"/>
  <c r="D46"/>
  <c r="V46" s="1"/>
  <c r="D24"/>
  <c r="D58"/>
  <c r="D56"/>
  <c r="D7"/>
  <c r="V7" s="1"/>
  <c r="D4"/>
  <c r="V4" s="1"/>
  <c r="D27"/>
  <c r="V27" s="1"/>
  <c r="D30"/>
  <c r="D39"/>
  <c r="D31"/>
  <c r="D11"/>
  <c r="V11" s="1"/>
  <c r="D45"/>
  <c r="D53"/>
  <c r="D54"/>
  <c r="V54" s="1"/>
  <c r="D15"/>
  <c r="D10"/>
  <c r="V10" s="1"/>
  <c r="D25"/>
  <c r="D47"/>
  <c r="V47" s="1"/>
  <c r="D6"/>
  <c r="V6" s="1"/>
  <c r="V9" l="1"/>
  <c r="V12"/>
  <c r="V8"/>
  <c r="U13"/>
  <c r="U14"/>
  <c r="U21"/>
  <c r="U64"/>
  <c r="U48"/>
  <c r="U66"/>
  <c r="U3"/>
  <c r="U65"/>
  <c r="U40"/>
  <c r="U55"/>
  <c r="U33"/>
  <c r="U51"/>
  <c r="U29"/>
  <c r="U36"/>
  <c r="U57"/>
  <c r="U42"/>
  <c r="U17"/>
  <c r="U61"/>
  <c r="U19"/>
  <c r="U62"/>
  <c r="U34"/>
  <c r="U49"/>
  <c r="U38"/>
  <c r="U43"/>
  <c r="U44"/>
  <c r="U32"/>
  <c r="U18"/>
  <c r="U5"/>
  <c r="U41"/>
  <c r="U37"/>
  <c r="U28"/>
  <c r="U35"/>
  <c r="V19"/>
  <c r="V62"/>
  <c r="V34"/>
  <c r="V49"/>
  <c r="V38"/>
  <c r="V43"/>
  <c r="V44"/>
  <c r="V32"/>
  <c r="V18"/>
  <c r="V41"/>
  <c r="V37"/>
  <c r="F51" l="1"/>
  <c r="E51"/>
  <c r="D51" l="1"/>
  <c r="A2" i="6"/>
  <c r="S13" i="2" l="1"/>
  <c r="T13"/>
  <c r="C51"/>
  <c r="S34" l="1"/>
  <c r="T34"/>
  <c r="S14"/>
  <c r="T14"/>
  <c r="S57"/>
  <c r="T57"/>
  <c r="V57" s="1"/>
  <c r="S21"/>
  <c r="T21"/>
  <c r="S62"/>
  <c r="T62"/>
  <c r="S44"/>
  <c r="T44"/>
  <c r="S55"/>
  <c r="T55"/>
  <c r="S32"/>
  <c r="T32"/>
  <c r="T35"/>
  <c r="S35"/>
  <c r="S29"/>
  <c r="T29"/>
  <c r="S48"/>
  <c r="T48"/>
  <c r="S18"/>
  <c r="T18"/>
  <c r="S40"/>
  <c r="T40"/>
  <c r="V40" s="1"/>
  <c r="S19"/>
  <c r="T19"/>
  <c r="S66"/>
  <c r="T66"/>
  <c r="S49"/>
  <c r="T49"/>
  <c r="S61"/>
  <c r="T61"/>
  <c r="V61" s="1"/>
  <c r="S65"/>
  <c r="T65"/>
  <c r="S3"/>
  <c r="T3"/>
  <c r="S51"/>
  <c r="T51"/>
  <c r="S33"/>
  <c r="T33"/>
  <c r="V33" s="1"/>
  <c r="S64"/>
  <c r="T64"/>
  <c r="S42"/>
  <c r="T42"/>
  <c r="S38"/>
  <c r="T38"/>
  <c r="S43"/>
  <c r="T43"/>
  <c r="S17"/>
  <c r="T17"/>
  <c r="S36"/>
  <c r="T36"/>
  <c r="S5"/>
  <c r="T5"/>
  <c r="S41"/>
  <c r="T41"/>
  <c r="S37"/>
  <c r="T37"/>
  <c r="S28"/>
  <c r="T28"/>
  <c r="V28" s="1"/>
  <c r="AA35" i="3"/>
  <c r="AB33"/>
  <c r="AA31"/>
  <c r="AC29"/>
  <c r="AA27"/>
  <c r="AB25"/>
  <c r="AA23"/>
  <c r="AC21"/>
  <c r="AA19"/>
  <c r="AB17"/>
  <c r="AA15"/>
  <c r="AC13"/>
  <c r="AA11"/>
  <c r="AB9"/>
  <c r="AA7"/>
  <c r="Q64" i="2" l="1"/>
  <c r="R64"/>
  <c r="V64" s="1"/>
  <c r="Q42"/>
  <c r="R42"/>
  <c r="V42" s="1"/>
  <c r="Q38"/>
  <c r="R38"/>
  <c r="Q43"/>
  <c r="R43"/>
  <c r="Q17"/>
  <c r="R17"/>
  <c r="V17" s="1"/>
  <c r="Q36"/>
  <c r="R36"/>
  <c r="V36" s="1"/>
  <c r="Q5"/>
  <c r="R5"/>
  <c r="V5" s="1"/>
  <c r="Q41"/>
  <c r="R41"/>
  <c r="Q37"/>
  <c r="R37"/>
  <c r="Q28"/>
  <c r="R28"/>
  <c r="N1"/>
  <c r="P41" i="3"/>
  <c r="P1"/>
  <c r="B51" i="2" l="1"/>
  <c r="B18" i="1"/>
  <c r="B17"/>
  <c r="Q3" i="2" l="1"/>
  <c r="R3"/>
  <c r="V3" s="1"/>
  <c r="Q13"/>
  <c r="R13"/>
  <c r="Q34"/>
  <c r="R34"/>
  <c r="Q21"/>
  <c r="R21"/>
  <c r="V21" s="1"/>
  <c r="Q49"/>
  <c r="R49"/>
  <c r="Q61"/>
  <c r="R61"/>
  <c r="Q65"/>
  <c r="R65"/>
  <c r="V65" s="1"/>
  <c r="Q51"/>
  <c r="R51"/>
  <c r="V51" s="1"/>
  <c r="Q33"/>
  <c r="R33"/>
  <c r="V13" l="1"/>
  <c r="Q32"/>
  <c r="R32"/>
  <c r="Q62"/>
  <c r="R62"/>
  <c r="Q19"/>
  <c r="R19"/>
  <c r="Q40"/>
  <c r="R40"/>
  <c r="Q55"/>
  <c r="R55"/>
  <c r="V55" s="1"/>
  <c r="Q57"/>
  <c r="R57"/>
  <c r="Q48"/>
  <c r="R48"/>
  <c r="V48" s="1"/>
  <c r="Q44"/>
  <c r="R44"/>
  <c r="Q66"/>
  <c r="R66"/>
  <c r="V66" s="1"/>
  <c r="Q35"/>
  <c r="V35" s="1"/>
  <c r="R35"/>
  <c r="Q18"/>
  <c r="R18"/>
  <c r="Q14"/>
  <c r="R14"/>
  <c r="Q29"/>
  <c r="R29"/>
  <c r="V29" s="1"/>
  <c r="A1"/>
  <c r="V14" l="1"/>
  <c r="H67" i="3"/>
  <c r="H65"/>
  <c r="H63"/>
  <c r="H61"/>
  <c r="H66"/>
  <c r="H64"/>
  <c r="H62"/>
  <c r="H60"/>
  <c r="H44"/>
  <c r="H43"/>
  <c r="H42"/>
  <c r="H41"/>
  <c r="E3" i="1" l="1"/>
  <c r="C23" i="3" s="1"/>
  <c r="E2" i="1"/>
  <c r="C17" i="3" s="1"/>
  <c r="B2"/>
  <c r="E11" s="1"/>
  <c r="F35"/>
  <c r="B21"/>
  <c r="F21" s="1"/>
  <c r="F5"/>
  <c r="B21" i="6"/>
  <c r="B20"/>
  <c r="B19"/>
  <c r="B18"/>
  <c r="B12"/>
  <c r="B11"/>
  <c r="B10"/>
  <c r="B9"/>
  <c r="B8"/>
  <c r="B7"/>
  <c r="P11" i="3"/>
  <c r="AC11" s="1"/>
  <c r="P19"/>
  <c r="AC19" s="1"/>
  <c r="P20"/>
  <c r="AC20" s="1"/>
  <c r="A1"/>
  <c r="F12" i="1"/>
  <c r="F13" s="1"/>
  <c r="A1" i="6"/>
  <c r="B5"/>
  <c r="B6"/>
  <c r="B19" i="3" l="1"/>
  <c r="F19" s="1"/>
  <c r="E33"/>
  <c r="E15"/>
  <c r="E27"/>
  <c r="E13" i="1"/>
  <c r="F14"/>
  <c r="E23" i="3"/>
  <c r="E12" i="1"/>
  <c r="D12" s="1"/>
  <c r="E31" i="3"/>
  <c r="E17"/>
  <c r="E7"/>
  <c r="D7" s="1"/>
  <c r="G6"/>
  <c r="G5"/>
  <c r="G20"/>
  <c r="G19"/>
  <c r="G22"/>
  <c r="G21"/>
  <c r="G36"/>
  <c r="G35"/>
  <c r="P12"/>
  <c r="AC12" s="1"/>
  <c r="D13" i="1" l="1"/>
  <c r="F15"/>
  <c r="E14"/>
  <c r="D14" s="1"/>
  <c r="D9" i="3"/>
  <c r="B7"/>
  <c r="F7" s="1"/>
  <c r="X35"/>
  <c r="X36"/>
  <c r="X21"/>
  <c r="X22"/>
  <c r="X19"/>
  <c r="X20"/>
  <c r="X6"/>
  <c r="P27"/>
  <c r="AC27" s="1"/>
  <c r="X5"/>
  <c r="H35"/>
  <c r="Y35" s="1"/>
  <c r="J35"/>
  <c r="H36"/>
  <c r="Y36" s="1"/>
  <c r="J36"/>
  <c r="H21"/>
  <c r="Y21" s="1"/>
  <c r="J21"/>
  <c r="H22"/>
  <c r="Y22" s="1"/>
  <c r="J22"/>
  <c r="H19"/>
  <c r="Y19" s="1"/>
  <c r="J19"/>
  <c r="H20"/>
  <c r="Y20" s="1"/>
  <c r="J20"/>
  <c r="H5"/>
  <c r="Y5" s="1"/>
  <c r="J5"/>
  <c r="H6"/>
  <c r="Y6" s="1"/>
  <c r="J6"/>
  <c r="G7" l="1"/>
  <c r="I7" s="1"/>
  <c r="G8"/>
  <c r="I8" s="1"/>
  <c r="I5"/>
  <c r="E15" i="1"/>
  <c r="D15" s="1"/>
  <c r="F16"/>
  <c r="D11" i="3"/>
  <c r="B9"/>
  <c r="F9" s="1"/>
  <c r="I6"/>
  <c r="L6" s="1"/>
  <c r="AA6" s="1"/>
  <c r="I20"/>
  <c r="I19"/>
  <c r="I22"/>
  <c r="L22" s="1"/>
  <c r="AA22" s="1"/>
  <c r="I21"/>
  <c r="L21" s="1"/>
  <c r="I36"/>
  <c r="I35"/>
  <c r="L5"/>
  <c r="N24"/>
  <c r="C5" i="6"/>
  <c r="E8"/>
  <c r="C9"/>
  <c r="E12"/>
  <c r="G9" i="3" l="1"/>
  <c r="G10"/>
  <c r="X8"/>
  <c r="H8"/>
  <c r="Y8" s="1"/>
  <c r="J8"/>
  <c r="H7"/>
  <c r="X7"/>
  <c r="J7"/>
  <c r="E16" i="1"/>
  <c r="D16" s="1"/>
  <c r="F17"/>
  <c r="D13" i="3"/>
  <c r="B11"/>
  <c r="F11" s="1"/>
  <c r="AA5"/>
  <c r="C18" i="6"/>
  <c r="N31" i="3"/>
  <c r="AB31" s="1"/>
  <c r="N32"/>
  <c r="AB32" s="1"/>
  <c r="N15"/>
  <c r="AB15" s="1"/>
  <c r="N16"/>
  <c r="AB16" s="1"/>
  <c r="N23"/>
  <c r="AB23" s="1"/>
  <c r="AA21"/>
  <c r="C20" i="6"/>
  <c r="N7" i="3"/>
  <c r="AB7" s="1"/>
  <c r="N8"/>
  <c r="AB8" s="1"/>
  <c r="P28"/>
  <c r="AC28" s="1"/>
  <c r="AB24"/>
  <c r="G12" l="1"/>
  <c r="G11"/>
  <c r="Y7"/>
  <c r="E5" i="6"/>
  <c r="D5" s="1"/>
  <c r="H10" i="3"/>
  <c r="Y10" s="1"/>
  <c r="J10"/>
  <c r="X10"/>
  <c r="J9"/>
  <c r="X9"/>
  <c r="H9"/>
  <c r="I9" s="1"/>
  <c r="L9" s="1"/>
  <c r="F18" i="1"/>
  <c r="E17"/>
  <c r="D17" s="1"/>
  <c r="B13" i="3"/>
  <c r="F13" s="1"/>
  <c r="D15"/>
  <c r="Y9" l="1"/>
  <c r="C6" i="6"/>
  <c r="X11" i="3"/>
  <c r="H11"/>
  <c r="J11"/>
  <c r="I11"/>
  <c r="H12"/>
  <c r="Y12" s="1"/>
  <c r="J12"/>
  <c r="X12"/>
  <c r="I12"/>
  <c r="G14"/>
  <c r="G13"/>
  <c r="AA9"/>
  <c r="I10"/>
  <c r="L10" s="1"/>
  <c r="AA10" s="1"/>
  <c r="F19" i="1"/>
  <c r="E18"/>
  <c r="D18" s="1"/>
  <c r="B15" i="3"/>
  <c r="F15" s="1"/>
  <c r="D17"/>
  <c r="X14" l="1"/>
  <c r="H14"/>
  <c r="Y14" s="1"/>
  <c r="J14"/>
  <c r="I14"/>
  <c r="L14" s="1"/>
  <c r="AA14" s="1"/>
  <c r="H13"/>
  <c r="X13"/>
  <c r="J13"/>
  <c r="I13"/>
  <c r="L13" s="1"/>
  <c r="Y11"/>
  <c r="E6" i="6"/>
  <c r="D6" s="1"/>
  <c r="G15" i="3"/>
  <c r="G16"/>
  <c r="E18" i="6"/>
  <c r="D18" s="1"/>
  <c r="E19" i="1"/>
  <c r="D19" s="1"/>
  <c r="F20"/>
  <c r="D19" i="3"/>
  <c r="D21" s="1"/>
  <c r="D23" s="1"/>
  <c r="B17"/>
  <c r="F17" s="1"/>
  <c r="H15" l="1"/>
  <c r="I15" s="1"/>
  <c r="X15"/>
  <c r="J15"/>
  <c r="X16"/>
  <c r="H16"/>
  <c r="Y16" s="1"/>
  <c r="J16"/>
  <c r="I16"/>
  <c r="C19" i="6"/>
  <c r="AA13" i="3"/>
  <c r="G18"/>
  <c r="G17"/>
  <c r="Y13"/>
  <c r="C7" i="6"/>
  <c r="E20" i="1"/>
  <c r="D20" s="1"/>
  <c r="F21"/>
  <c r="B23" i="3"/>
  <c r="F23" s="1"/>
  <c r="D25"/>
  <c r="X17" l="1"/>
  <c r="H17"/>
  <c r="J17"/>
  <c r="I17"/>
  <c r="L17" s="1"/>
  <c r="H18"/>
  <c r="Y18" s="1"/>
  <c r="J18"/>
  <c r="X18"/>
  <c r="I18"/>
  <c r="L18" s="1"/>
  <c r="AA18" s="1"/>
  <c r="G23"/>
  <c r="G24"/>
  <c r="Y15"/>
  <c r="E7" i="6"/>
  <c r="D7" s="1"/>
  <c r="F22" i="1"/>
  <c r="E21"/>
  <c r="D21" s="1"/>
  <c r="D27" i="3"/>
  <c r="B25"/>
  <c r="F25" s="1"/>
  <c r="AA17" l="1"/>
  <c r="E19" i="6"/>
  <c r="D19" s="1"/>
  <c r="X24" i="3"/>
  <c r="H24"/>
  <c r="Y24" s="1"/>
  <c r="J24"/>
  <c r="I24"/>
  <c r="Y17"/>
  <c r="C8" i="6"/>
  <c r="D8" s="1"/>
  <c r="G25" i="3"/>
  <c r="G26"/>
  <c r="H23"/>
  <c r="X23"/>
  <c r="J23"/>
  <c r="I23"/>
  <c r="F23" i="1"/>
  <c r="E22"/>
  <c r="D22" s="1"/>
  <c r="D29" i="3"/>
  <c r="B27"/>
  <c r="F27" s="1"/>
  <c r="G28" l="1"/>
  <c r="G27"/>
  <c r="Y23"/>
  <c r="E9" i="6"/>
  <c r="D9" s="1"/>
  <c r="H26" i="3"/>
  <c r="Y26" s="1"/>
  <c r="J26"/>
  <c r="X26"/>
  <c r="I26"/>
  <c r="L26" s="1"/>
  <c r="AA26" s="1"/>
  <c r="X25"/>
  <c r="H25"/>
  <c r="J25"/>
  <c r="I25"/>
  <c r="L25" s="1"/>
  <c r="E23" i="1"/>
  <c r="D23" s="1"/>
  <c r="F24"/>
  <c r="D31" i="3"/>
  <c r="B29"/>
  <c r="F29" s="1"/>
  <c r="G30" l="1"/>
  <c r="G29"/>
  <c r="X27"/>
  <c r="H27"/>
  <c r="J27"/>
  <c r="I27"/>
  <c r="E20" i="6"/>
  <c r="D20" s="1"/>
  <c r="AA25" i="3"/>
  <c r="Y25"/>
  <c r="C10" i="6"/>
  <c r="H28" i="3"/>
  <c r="Y28" s="1"/>
  <c r="J28"/>
  <c r="X28"/>
  <c r="I28"/>
  <c r="E24" i="1"/>
  <c r="D24" s="1"/>
  <c r="F25"/>
  <c r="B31" i="3"/>
  <c r="F31" s="1"/>
  <c r="D33"/>
  <c r="Y27" l="1"/>
  <c r="E10" i="6"/>
  <c r="D10" s="1"/>
  <c r="H29" i="3"/>
  <c r="X29"/>
  <c r="J29"/>
  <c r="I29"/>
  <c r="L29" s="1"/>
  <c r="G31"/>
  <c r="G32"/>
  <c r="X30"/>
  <c r="H30"/>
  <c r="Y30" s="1"/>
  <c r="J30"/>
  <c r="F26" i="1"/>
  <c r="E25"/>
  <c r="D25" s="1"/>
  <c r="D35" i="3"/>
  <c r="B33"/>
  <c r="F33" s="1"/>
  <c r="Y29" l="1"/>
  <c r="C11" i="6"/>
  <c r="AA29" i="3"/>
  <c r="H31"/>
  <c r="I31" s="1"/>
  <c r="X31"/>
  <c r="J31"/>
  <c r="G34"/>
  <c r="G33"/>
  <c r="I30"/>
  <c r="L30" s="1"/>
  <c r="AA30" s="1"/>
  <c r="X32"/>
  <c r="H32"/>
  <c r="Y32" s="1"/>
  <c r="J32"/>
  <c r="I32"/>
  <c r="F27" i="1"/>
  <c r="E27" s="1"/>
  <c r="E26"/>
  <c r="D26" s="1"/>
  <c r="D27" l="1"/>
  <c r="C21" i="6"/>
  <c r="X33" i="3"/>
  <c r="H33"/>
  <c r="J33"/>
  <c r="I33"/>
  <c r="L33" s="1"/>
  <c r="H34"/>
  <c r="Y34" s="1"/>
  <c r="J34"/>
  <c r="X34"/>
  <c r="I34"/>
  <c r="L34" s="1"/>
  <c r="AA34" s="1"/>
  <c r="Y31"/>
  <c r="E11" i="6"/>
  <c r="D11" s="1"/>
  <c r="E21" l="1"/>
  <c r="D21" s="1"/>
  <c r="AA33" i="3"/>
  <c r="Y33"/>
  <c r="C12" i="6"/>
  <c r="D12" s="1"/>
</calcChain>
</file>

<file path=xl/sharedStrings.xml><?xml version="1.0" encoding="utf-8"?>
<sst xmlns="http://schemas.openxmlformats.org/spreadsheetml/2006/main" count="10497" uniqueCount="5542">
  <si>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</si>
  <si>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</si>
  <si>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</si>
  <si>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</si>
  <si>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</si>
  <si>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</si>
  <si>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</si>
  <si>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Σύλλογος</t>
  </si>
  <si>
    <t>α/α</t>
  </si>
  <si>
    <t>seed</t>
  </si>
  <si>
    <t>3-4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</si>
  <si>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</si>
  <si>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</si>
  <si>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</si>
  <si>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</si>
  <si>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</si>
  <si>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</si>
  <si>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</si>
  <si>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 xml:space="preserve"> </t>
  </si>
  <si>
    <t>Index</t>
  </si>
  <si>
    <t>Value</t>
  </si>
  <si>
    <t>ByeOrder</t>
  </si>
  <si>
    <t>Πρόγραμμα αγώνων</t>
  </si>
  <si>
    <t>Round 2</t>
  </si>
  <si>
    <t xml:space="preserve">Αριθμός θέσεων seeded: </t>
  </si>
  <si>
    <t xml:space="preserve">1 2 3 4 </t>
  </si>
  <si>
    <t>επώνυμο</t>
  </si>
  <si>
    <t>ByeCnt</t>
  </si>
  <si>
    <t>ByeSum</t>
  </si>
  <si>
    <t>seeded players</t>
  </si>
  <si>
    <t>επιδιαιτητής</t>
  </si>
  <si>
    <t>Round 1</t>
  </si>
  <si>
    <t>Αθλητές ζευγάρι α'</t>
  </si>
  <si>
    <t>Αθλητές ζευγάρι β'</t>
  </si>
  <si>
    <t>RndIndx</t>
  </si>
  <si>
    <t>random</t>
  </si>
  <si>
    <t>FixRandom</t>
  </si>
  <si>
    <t>SortPts</t>
  </si>
  <si>
    <t>ΔΙΠΛΑ 16άρι ΤΑΜΠΛΟ</t>
  </si>
  <si>
    <t xml:space="preserve">0 0 0 0 0 0 0 0 0 0 0 0 0 0 0 0 0 0 0 0 0 0 0 0 0 0 0 0 0 0 0 0 0 0 0 0 0 0 0 0 </t>
  </si>
  <si>
    <t>BoldPlayers</t>
  </si>
  <si>
    <t>Βαθμ</t>
  </si>
  <si>
    <t xml:space="preserve">   Α.Μ.   </t>
  </si>
  <si>
    <t xml:space="preserve">   Α.Μ.  </t>
  </si>
  <si>
    <t xml:space="preserve">  Α.Μ.  </t>
  </si>
  <si>
    <t>=RandUniq(3;4;2)</t>
  </si>
  <si>
    <t>=CONCATENATE(LEFT(D9;$B$18*2);LEFT(D8;$B$19*2);RandUniq($B$19+1;16-$B$18;16-$B$19-$B$18);" ")</t>
  </si>
  <si>
    <t>winners</t>
  </si>
  <si>
    <t>2 &amp; w</t>
  </si>
  <si>
    <t xml:space="preserve">Πλήθος bye (0-8): </t>
  </si>
  <si>
    <t xml:space="preserve">md  (# για off) </t>
  </si>
  <si>
    <t>Διπλά</t>
  </si>
  <si>
    <t xml:space="preserve">type: </t>
  </si>
  <si>
    <t>Main Draw</t>
  </si>
  <si>
    <t xml:space="preserve">Κατηγορία: </t>
  </si>
  <si>
    <t>ΠΡΟΚΡΙΜΑΤΙΚΑ E1, E2 (32 για 8)</t>
  </si>
  <si>
    <t>17-32</t>
  </si>
  <si>
    <t>9-16</t>
  </si>
  <si>
    <t>5-8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</si>
  <si>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</si>
  <si>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</si>
  <si>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</si>
  <si>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</si>
  <si>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</si>
  <si>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</si>
  <si>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</si>
  <si>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</si>
  <si>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</si>
  <si>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</si>
  <si>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</si>
  <si>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</si>
  <si>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</si>
  <si>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</si>
  <si>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</si>
  <si>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</si>
  <si>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</si>
  <si>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>Rand</t>
  </si>
  <si>
    <t>i</t>
  </si>
  <si>
    <t xml:space="preserve"> Don't Change this Worksheet !</t>
  </si>
  <si>
    <t>Α.Μ.</t>
  </si>
  <si>
    <t>ptsD</t>
  </si>
  <si>
    <t>ptsS</t>
  </si>
  <si>
    <t>β-Δ</t>
  </si>
  <si>
    <t>β-Μ</t>
  </si>
  <si>
    <t>ΕΦΟΑ</t>
  </si>
  <si>
    <t>D&gt;0</t>
  </si>
  <si>
    <t>S&gt;0</t>
  </si>
  <si>
    <t>SortV</t>
  </si>
  <si>
    <t>s1</t>
  </si>
  <si>
    <t>s2</t>
  </si>
  <si>
    <t>s3</t>
  </si>
  <si>
    <t>s4</t>
  </si>
  <si>
    <t>s5</t>
  </si>
  <si>
    <t>e2-12</t>
  </si>
  <si>
    <t>ΤΑΡΑΜΟΝΛΗΣ ΔΗΜΟΣΘΕΝΗΣ</t>
  </si>
  <si>
    <t>Γ.Α.Σ.ΚΑΡΑΤΕ ΕΡΜΗΣ</t>
  </si>
  <si>
    <t>ΚΟΥΤΣΙΚΟΣ ΒΑΣΙΛΕΙΟΣ</t>
  </si>
  <si>
    <t>ΦΘΙΩΤΙΚΟΣ Ο.Α.</t>
  </si>
  <si>
    <t>ΛΑΠΠΑΣ ΘΕΟΔΟΣΙΟΣ</t>
  </si>
  <si>
    <t>ΑΚΑΔΗΜΙΑ ΑΝΤΙΣΦ.ΣΕΡΡΩΝ 2008</t>
  </si>
  <si>
    <t>ΣΑΚΕΛΛΑΡΙΔΗΣ ΜΙΧΑΛΗΣ</t>
  </si>
  <si>
    <t>Ο.Α.ΑΓΙΑΣ ΠΑΡΑΣΚΕΥΗΣ</t>
  </si>
  <si>
    <t>ΡΑΠΤΗΣ ΝΙΚΟΛΑΟΣ</t>
  </si>
  <si>
    <t>Α.Ο.Α.ΣΤΑΥΡΟΥΠΟΛΗΣ ΙΦΙΤΟΣ</t>
  </si>
  <si>
    <t>12-31488</t>
  </si>
  <si>
    <t>ΜΑΝΟΠΟΥΛΟΣ ΝΙΚΟΛΑΟΣ</t>
  </si>
  <si>
    <t>ΡΟΖΟΣ ΝΙΚΟΛΑΟΣ</t>
  </si>
  <si>
    <t>Ο.Α.ΙΩΑΝΝΙΝΩΝ</t>
  </si>
  <si>
    <t>12-28958</t>
  </si>
  <si>
    <t>ΦΟΥΖΑΣ ΧΑΡΑΛΑΜΠΟΣ</t>
  </si>
  <si>
    <t>ΠΕΥΚΗ Γ.ΚΑΛΟΒΕΛΩΝΗΣ</t>
  </si>
  <si>
    <t>ΚΟΥΤΣΟΥΜΠΑΣ ΔΗΜΗΤΡΙΟΣ</t>
  </si>
  <si>
    <t>ΦΙΛΑΘΛΗΤ.ΣΥΛ.ΛΑΜΙΑΣ</t>
  </si>
  <si>
    <t>ΘΑΝΟΣ ΑΡΙΣΤΟΤΕΛΗΣ</t>
  </si>
  <si>
    <t>Α.Ο.Α.ΗΛΙΟΥΠΟΛΗΣ</t>
  </si>
  <si>
    <t>ΜΠΑΜΠΑΡΟΥΤΣΗΣ ΓΕΩΡΓΙΟΣ</t>
  </si>
  <si>
    <t>Ο.Α.ΑΘΛΗΤ.ΠΑΙΔΕΙΑ</t>
  </si>
  <si>
    <t>12-29179</t>
  </si>
  <si>
    <t>ΤΑΜΙΩΛΑΚΗΣ ΧΡΥΣΟΒΑΛΑΝΤΗΣ</t>
  </si>
  <si>
    <t>ΗΡΑΚΛΕΙΟ Ο.Α.&amp; Α.</t>
  </si>
  <si>
    <t>ΜΠΑΛΤΑΣ ΜΑΞΙΜΟΣ</t>
  </si>
  <si>
    <t>Α.Κ.Α.ΜΑΡΑΘΩΝΑ</t>
  </si>
  <si>
    <t>ΔΡΑΚΟΣ ΑΘΑΝΑΣΙΟΣ</t>
  </si>
  <si>
    <t>Ο.Α.ΑΘΗΝΩΝ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</si>
  <si>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</si>
  <si>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</si>
  <si>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</si>
  <si>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</si>
  <si>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ΜΕΝΕΞΕΛΗΣ ΟΔΥΣΣΕΑΣ</t>
  </si>
  <si>
    <t>12-29257</t>
  </si>
  <si>
    <t>ΝΙΚΟΛΟΥΛΗΣ ΧΡΗΣΤΟΣ</t>
  </si>
  <si>
    <t>Ο.Α.ΝΙΚΑΙΑ ΛΑΡΙΣΑΣ</t>
  </si>
  <si>
    <t>ΛΟΥΚΑΣ ΑΛΕΞΑΝΔΡΟΣ-ΠΑΝΑΓΙΩΤΗΣ</t>
  </si>
  <si>
    <t>Ο.Α.ΒΟΥΛΙΑΓΜΕΝΗΣ ΜΙΚΡΟΙ ΑΣΣΟΙ</t>
  </si>
  <si>
    <t>ΤΕΡΤΙΓΚΑΣ ΔΗΜΗΤΡΙΟΣ</t>
  </si>
  <si>
    <t>12-29650</t>
  </si>
  <si>
    <t>ΜΠΑΛΑΦΑΣ ΠΑΥΛΟΣ-ΛΟΥΙΣ</t>
  </si>
  <si>
    <t>Α.Σ.Α.ΛΑΡΙΣΑΣ</t>
  </si>
  <si>
    <t>ΡΑΠΤΗΣ ΚΩΝΣΤΑΝΤΙΝΟΣ</t>
  </si>
  <si>
    <t>Σ.Α.ΡΑΦΗΝΑΣ</t>
  </si>
  <si>
    <t>ΡΟΥΜΠΗΣ ΑΛΕΞΑΝΔΡΟΣ</t>
  </si>
  <si>
    <t>Ο.Α.ΧΑΛΚΙΔΑΣ</t>
  </si>
  <si>
    <t>ΑΡΒΑΝΙΤΗΣ ΑΛΕΞΑΝΔΡΟΣ</t>
  </si>
  <si>
    <t>ΜΙΧΑΗΛΙΔΗΣ ΕΥΣΤΡΑΤΙΟΣ</t>
  </si>
  <si>
    <t>ΣΤΑΝΕΛΛΟΣ ΜΙΧΑΗΛ</t>
  </si>
  <si>
    <t>Α.Ο.ΒΑΡΗΣ ΑΝΑΓΥΡΟΥΣ</t>
  </si>
  <si>
    <t>ΜΠΑΤΣΙΚΑΣ ΜΙΧΑΗΛ</t>
  </si>
  <si>
    <t>Ο.Α.ΜΑΓΝΗΣΙΑΣ</t>
  </si>
  <si>
    <t>ΠΑΥΛΙΔΗΣ ΘΕΟΔΟΣΙΟΣ</t>
  </si>
  <si>
    <t>Ο.Α.ΘΕΣΣΑΛΟΝΙΚΗΣ</t>
  </si>
  <si>
    <t>12-32035</t>
  </si>
  <si>
    <t>ΠΟΥΤΗΣ ΣΤΥΛΙΑΝΟΣ</t>
  </si>
  <si>
    <t>Ο.Α.ΕΔΕΣΣΑΣ</t>
  </si>
  <si>
    <t>12-32605</t>
  </si>
  <si>
    <t>ΚΥΠΡΙΩΤΗΣ ΕΥΑΓΓΕΛΟΣ</t>
  </si>
  <si>
    <t>ΜΠΑΜΠΑΡΟΥΤΣΗΣ ΦΩΤΙΟΣ</t>
  </si>
  <si>
    <t>12-30766</t>
  </si>
  <si>
    <t>ΤΕΡΛΕΜΕΣ ΚΩΝΣΤΑΝΤΙΝΟΣ</t>
  </si>
  <si>
    <t>ΠΑΝΘΡΑΚΙΚΟΣ Ο.Α.ΚΟΜΟΤΗΝΗΣ</t>
  </si>
  <si>
    <t>ΣΙΤΑΡΙΔΗΣ ΚΥΡΙΑΚΟΣ</t>
  </si>
  <si>
    <t>Α.Ο.Α.ΠΑΤΡΩΝ</t>
  </si>
  <si>
    <t>ΤΖΑΝΑΚΗΣ ΚΥΡΙΑΚΟΣ</t>
  </si>
  <si>
    <t>Ο.Α.ΧΑΝΙΩΝ</t>
  </si>
  <si>
    <t>12-29944</t>
  </si>
  <si>
    <t>ΚΑΛΛΙΣΤΡΟΣ ΑΛΕΞΙΟΣ</t>
  </si>
  <si>
    <t>Ο.Α.ΑΙΓΙΑΛΕΙΑΣ</t>
  </si>
  <si>
    <t>ΞΥΛΑΣ ΙΩΑΝΝΗΣ</t>
  </si>
  <si>
    <t>ΠΑΠΑΔΗΜΗΤΡΙΟΥ ΓΙΑΝΝΗΣ</t>
  </si>
  <si>
    <t>12-29500</t>
  </si>
  <si>
    <t>ΤΡΙΑΝΤΑΦΥΛΛΟΥ ΝΤΑΝΙΕΛ</t>
  </si>
  <si>
    <t>Ο.Α.ΑΝΑΦΛΥΣΤΟΣ ΣΑΡΩΝΙΔΑΣ</t>
  </si>
  <si>
    <t>ΒΟΥΤΣΙΝΟΣ ΣΤΕΦΑΝΟΣ</t>
  </si>
  <si>
    <t>Ο.Α.ΓΟΥΔΙΟΥ</t>
  </si>
  <si>
    <t>ΔΡΑΚΟΣ ΑΝΔΡΕΑΣ</t>
  </si>
  <si>
    <t>Μ.Α.Σ.ΑΕΤΟΣ ΘΕΣΣΑΛΟΝΙΚΗΣ</t>
  </si>
  <si>
    <t>12-31876</t>
  </si>
  <si>
    <t>ΚΩΣΤΑΡΙΔΗΣ ΙΑΣΟΝΑΣ-ΚΩΝΣΤΑΝΤΙΝΟΣ</t>
  </si>
  <si>
    <t>12-30999</t>
  </si>
  <si>
    <t>ΠΑΦΗΣ ΚΩΝΣΤΑΝΤΙΝΟΣ</t>
  </si>
  <si>
    <t>12-27444</t>
  </si>
  <si>
    <t>ΧΡΙΣΤΑΝΑΣ ΔΗΜΗΤΡΗΣ</t>
  </si>
  <si>
    <t>Α.Ο.Α.ΑΙΓΑΛΕΩ 92</t>
  </si>
  <si>
    <t>12-31878</t>
  </si>
  <si>
    <t>ΣΤΑΜΟΥΛΟΣ ΦΩΤΙΟΣ</t>
  </si>
  <si>
    <t>ΤΣΑΚΑΛΑΚΗΣ ΝΙΚΟΛΑΟΣ</t>
  </si>
  <si>
    <t>12-90112</t>
  </si>
  <si>
    <t>ΝΤΙΝΤΟ ΑΛΕΞΑΝΔΡΟΣ</t>
  </si>
  <si>
    <t>Ο.Α.ΓΛΥΦΑΔΑΣ</t>
  </si>
  <si>
    <t>ΕΥΤΥΧΙΟΥ ΧΑΡΑΛΑΜΠΟΣ</t>
  </si>
  <si>
    <t>ΚΑΡΑΘΑΝΑΣΗΣ ΒΑΣΙΛΕΙΟΣ</t>
  </si>
  <si>
    <t>Α.Γ.Ο.ΦΙΛΙΠΠΙΑΔΑΣ</t>
  </si>
  <si>
    <t>12-31167</t>
  </si>
  <si>
    <t>ΠΑΡΙΣΣΗΣ ΑΝΑΣΤΑΣΙΟΣ</t>
  </si>
  <si>
    <t>ΡΟΔΙΑΚΗ ΑΚΑΔ.ΑΝΤΙΣΦ.</t>
  </si>
  <si>
    <t>ΠΑΠΑΠΑΝΑΓΙΩΤΟΥ ΔΗΜΗΤΡΗΣ-ΑΛΕΞΑΝΔΡΟΣ</t>
  </si>
  <si>
    <t>ΓΡΗΓΟΡΙΟΥ ΑΝΑΣΤΑΣΙΟΣ</t>
  </si>
  <si>
    <t>Α.Ε.Κ.ΤΡΙΠΟΛΗΣ</t>
  </si>
  <si>
    <t>12-29965</t>
  </si>
  <si>
    <t>ΒΑΣΙΛΑΚΗΣ ΕΥΣΤΑΘΙΟΣ-ΗΛΙΑΣ</t>
  </si>
  <si>
    <t>ΚΑΡΑΓΕΩΡΓΑΣ ΑΣΗΜΑΚΗΣ</t>
  </si>
  <si>
    <t>ΡΟΥΣΜΕΝΗΣ ΑΝΑΣΤΑΣΙΟΣ</t>
  </si>
  <si>
    <t>Ο.Α.ΙΩΛΚΟΣ ΒΟΛΟΥ</t>
  </si>
  <si>
    <t>12-30535</t>
  </si>
  <si>
    <t>ΚΟΝΤΑΡΑΚΗΣ ΑΝΔΡΕΑΣ</t>
  </si>
  <si>
    <t>ΤΣΙΛΙΜΠΗΣ ΧΡΗΣΤΟΣ</t>
  </si>
  <si>
    <t>ΡΗΓΑΣ Α.Ο.Α.ΑΡΓΟΛΙΔΑΣ</t>
  </si>
  <si>
    <t>ΣΑΡΑΝΤΙΝΟΣ ΣΤΡΑΤΗΣ-ΓΡΗΓΟΡΗΣ</t>
  </si>
  <si>
    <t>Ο.Α.ΛΕΣΒΟΥ</t>
  </si>
  <si>
    <t>ΜΟΡΦΟΝΙΟΣ ΓΕΩΡΓΙΟΣ</t>
  </si>
  <si>
    <t>12-32524</t>
  </si>
  <si>
    <t>ΧΑΡΑΛΑΜΠΙΔΗΣ ΚΩΝΣΤΑΝΤΙΝΟΣ</t>
  </si>
  <si>
    <t>12-31285</t>
  </si>
  <si>
    <t>ΚΩΣΤΟΥΡΟΣ ΔΗΜΗΤΡΙΟΣ</t>
  </si>
  <si>
    <t>ΚΟΥΡΤΙΔΗΣ ΙΣΑΑΚ</t>
  </si>
  <si>
    <t>Α.Ο.Α.ΠΡΩΤΑΘΛ.ΚΑΒΑΛΑΣ</t>
  </si>
  <si>
    <t>12-32623</t>
  </si>
  <si>
    <t>ΖΑΧΙΩΤΗΣ ΦΙΛΙΠΠΟΣ</t>
  </si>
  <si>
    <t>Γ.Ο.ΠΕΡΙΣΤΕΡΙΟΥ Γ.ΠΑΛΑΣΚΑΣ</t>
  </si>
  <si>
    <t>12-30524</t>
  </si>
  <si>
    <t>ΜΑΤΣΑΜΑΚΗΣ ΑΝΤΩΝΙΟΣ</t>
  </si>
  <si>
    <t>12-28367</t>
  </si>
  <si>
    <t>ΣΕΡΕΜΕΤΑΣ ΚΩΝΣΤΑΝΤΙΝΟΣ</t>
  </si>
  <si>
    <t>Ο.Α.ΒΙΚΕΛΑΣ ΒΕΡΟΙΑΣ</t>
  </si>
  <si>
    <t>ΑΡΑΝΙΤΗΣ ΚΩΝΣΤΑΝΤΙΝΟΣ</t>
  </si>
  <si>
    <t>Α.Ο.Α.ΠΑΠΑΓΟΥ</t>
  </si>
  <si>
    <t>12-31791</t>
  </si>
  <si>
    <t>ΚΑΡΑΜΑΝΗΣ ΟΡΕΣΤΗΣ</t>
  </si>
  <si>
    <t>Α.Ο.Α.ΧΑΪΔΑΡΙΟΥ</t>
  </si>
  <si>
    <t>12-34511</t>
  </si>
  <si>
    <t>ΚΑΡΑΧΑΛΙΟΣ ΑΓΓΕΛΟΣ</t>
  </si>
  <si>
    <t>Ο.Α.ΣΟΥΔΑΣ</t>
  </si>
  <si>
    <t>12-32620</t>
  </si>
  <si>
    <t>ΓΚΕΛΗΣ ΚΩΝΣΤΑΝΤΙΝΟΣ</t>
  </si>
  <si>
    <t>ΞΑΡΧΑΣ ΑΘΑΝΑΣΙΟΣ</t>
  </si>
  <si>
    <t>12-30389</t>
  </si>
  <si>
    <t>ΜΗΤΣΟΠΟΥΛΟΣ ΠΕΡΙΚΛΗΣ</t>
  </si>
  <si>
    <t>Ο.Α.ΩΡΑΙΟΚΑΣΤΡΟΥ Ο ΑΝΤΑΙΟΣ</t>
  </si>
  <si>
    <t>12-31088</t>
  </si>
  <si>
    <t>ΣΠΗΛΙΩΤΟΠΟΥΛΟΣ ΚΩΝΣΤΑΝΤΙΝΟΣ</t>
  </si>
  <si>
    <t>Ο.Α.ΠΕΤΡΟΥΠΟΛΗΣ</t>
  </si>
  <si>
    <t>ΠΑΠΑΓΕΩΡΓΙΟΥ ΣΤΕΦΑΝΟΣ-ΑΧΙΛΛΕΑΣ</t>
  </si>
  <si>
    <t>12-29964</t>
  </si>
  <si>
    <t>ΚΑΡΑΓΙΑΝΝΗΣ ΠΑΝΤΕΛΗΣ</t>
  </si>
  <si>
    <t>Α.Ε.Τ.ΝΙΚΗ ΠΑΤΡΩΝ</t>
  </si>
  <si>
    <t>ΚΩΝΣΤΑΝΤΑΡΑΚΗΣ ΑΝΤΩΝΙΟΣ</t>
  </si>
  <si>
    <t>12-31658</t>
  </si>
  <si>
    <t>ΔΗΜΗΤΡΙΟΥ ΛΕΩΝ</t>
  </si>
  <si>
    <t>ΦΟΥΝΤΗΣ ΚΩΝΣΤΑΝΤΙΝΟΣ</t>
  </si>
  <si>
    <t>ΝΤΟΥΛΗΣ ΜΙΧΑΗΛ</t>
  </si>
  <si>
    <t>Ο.Α.ΣΑΛΑΜΙΝΑΣ</t>
  </si>
  <si>
    <t>12-30940</t>
  </si>
  <si>
    <t>ΧΙΛΗΣ ΓΕΩΡΓΙΟΣ</t>
  </si>
  <si>
    <t>12-30531</t>
  </si>
  <si>
    <t>ΚΩΝΣΤΑΝΤΑΡΑΚΗΣ ΑΝΔΡΕΑΣ</t>
  </si>
  <si>
    <t>12-33790</t>
  </si>
  <si>
    <t>ΚΟΥΣΑΡΙΔΗΣ ΔΗΜΗΤΡΙΟΣ</t>
  </si>
  <si>
    <t>Σ.Α.ΘΕΣΣΑΛΟΝΙΚΗΣ</t>
  </si>
  <si>
    <t>12-33546</t>
  </si>
  <si>
    <t>ΜΠΙΝΟΠΟΥΛΟΣ ΔΗΜΗΤΡΗΣ</t>
  </si>
  <si>
    <t>Ν.Ο.ΘΕΣΣΑΛΟΝΙΚΗΣ</t>
  </si>
  <si>
    <t>12-30546</t>
  </si>
  <si>
    <t>ΤΣΑΓΛΙΩΤΗΣ ΑΝΤΩΝΗΣ</t>
  </si>
  <si>
    <t>Ο.Α.ΡΕΘΥΜΝΟΥ</t>
  </si>
  <si>
    <t>ΧΑΡΑΛΑΜΠΙΔΗΣ ΓΕΩΡΓΙΟΣ</t>
  </si>
  <si>
    <t>Ο.Α.ΠΟΛΥΚΑΣΤΡΟΥ</t>
  </si>
  <si>
    <t>12-32125</t>
  </si>
  <si>
    <t>ΔΙΑΜΑΝΤΟΠΟΥΛΟΣ ΛΕΩΝΙΔΑΣ</t>
  </si>
  <si>
    <t>12-32769</t>
  </si>
  <si>
    <t>ΚΑΠΡΙΝΙΩΤΗΣ ΧΡΙΣΤΟΣ</t>
  </si>
  <si>
    <t>Ο.Α.ΘΕΣΠΡΩΤΙΑΣ ΤΙΤΑΝΗ</t>
  </si>
  <si>
    <t>12-31953</t>
  </si>
  <si>
    <t>ΣΙΜΑΤΟΣ ΓΕΩΡΓΙΟΣ</t>
  </si>
  <si>
    <t>12-31363</t>
  </si>
  <si>
    <t>ΠΑΠΑΔΟΠΟΥΛΟΣ ΔΗΜΗΤΡΙΟΣ</t>
  </si>
  <si>
    <t>12-33933</t>
  </si>
  <si>
    <t>ΝΑΣΣΗΣ-ΝΤΑΝΙΑΣ ΙΩΑΝΝΗΣ</t>
  </si>
  <si>
    <t>Ο.Α.ΒΡΙΛΗΣΣΙΩΝ</t>
  </si>
  <si>
    <t>12-29945</t>
  </si>
  <si>
    <t>ΠΑΠΑΧΑΤΖΗΣ ΟΡΕΣΤΗΣ-ΑΝΤΩΝΙΟΣ</t>
  </si>
  <si>
    <t>ΤΣΙΑΛΟΣ ΛΕΩΝΙΔΑΣ</t>
  </si>
  <si>
    <t>ΚΑΖΙΑΛΕΣ ΕΥΑΓΓΕΛΟΣ</t>
  </si>
  <si>
    <t>ΡΟΥΣΣΟΣ ΜΩΥΣ</t>
  </si>
  <si>
    <t>12-32316</t>
  </si>
  <si>
    <t>ΒΕΡΡΟΣ ΚΩΝΣΤΑΝΤΙΝΟΣ</t>
  </si>
  <si>
    <t>ΜΟΤΣΙΑΣ ΚΩΝΣΤΑΝΤΙΝΟΣ</t>
  </si>
  <si>
    <t>Ν.Ο.Ν.Α.Μ</t>
  </si>
  <si>
    <t>ΤΣΙΩΤΑΣ ΣΩΤΗΡΙΟΣ-ΑΛΕΞΑΝΔΡΟΣ</t>
  </si>
  <si>
    <t>Γ.Ε.ΠΡΕΒΕΖΑΣ</t>
  </si>
  <si>
    <t>12-31584</t>
  </si>
  <si>
    <t>ΙΑΚΩΒΙΔΗΣ ΜΗΝΑΣ</t>
  </si>
  <si>
    <t>12-31882</t>
  </si>
  <si>
    <t>ΠΑΠΑΚΩΣΤΟΠΟΥΛΟΣ ΣΤΥΛΙΑΝΟΣ</t>
  </si>
  <si>
    <t>Α.Ο.ΑΡΓΥΡΟΥΠΟΛΗΣ</t>
  </si>
  <si>
    <t>ΔΡΑΚΟΠΟΥΛΟΣ ΠΕΤΡΟΣ-ΑΠΟΣΤΟΛΟΣ</t>
  </si>
  <si>
    <t>ΠΑΠΥΡΑΚΗΣ ΚΩΣΤΑΣ</t>
  </si>
  <si>
    <t>12-33325</t>
  </si>
  <si>
    <t>ΤΣΑΤΣΟΥΛΗΣ ΑΘΑΝΑΣΙΟΣ</t>
  </si>
  <si>
    <t>Ο.Α.ΞΑΝΘΗΣ</t>
  </si>
  <si>
    <t>ΖΕΡΒΟΥΔΑΚΗΣ ΒΙΚΤΩΡΑΣ</t>
  </si>
  <si>
    <t>12-30792</t>
  </si>
  <si>
    <t>ΠΗΛΙΧΟΣ ΑΝΑΣΤΑΣΙΟΣ</t>
  </si>
  <si>
    <t>ΖΑΚΥΝΘΙΝΟΣ Α.Ο.Α</t>
  </si>
  <si>
    <t>12-31426</t>
  </si>
  <si>
    <t>ΠΑΠΑΝΙΚΟΣ ΑΛΚΙΒΙΑΔΗΣ</t>
  </si>
  <si>
    <t>ΣΕΡΡΑΪΚΟΣ Ο.Α.</t>
  </si>
  <si>
    <t>12-34822</t>
  </si>
  <si>
    <t>ΟΥΣΤΑΜΠΑΣΙΔΗΣ ΝΙΚΟΣ</t>
  </si>
  <si>
    <t>Α.Ο.Α.ΚΑΤΕΡΙΝΗΣ</t>
  </si>
  <si>
    <t>ΜΙΧΑΛΟΠΟΥΛΟΣ ΝΙΚΟΛΑΟΣ</t>
  </si>
  <si>
    <t>12-30135</t>
  </si>
  <si>
    <t>ΠΑΝΤΑΖΙΔΗΣ ΧΡΗΣΤΟΣ</t>
  </si>
  <si>
    <t>Ο.Α.ΚΑΛΑΜΑΤΑΣ</t>
  </si>
  <si>
    <t>12-32468</t>
  </si>
  <si>
    <t>ΣΑΚΕΛΛΑΡΙΔΗΣ ΓΕΩΡΓΙΟΣ</t>
  </si>
  <si>
    <t>12-31428</t>
  </si>
  <si>
    <t>ΚΩΣΤΙΔΗΣ ΗΛΙΑΣ</t>
  </si>
  <si>
    <t>12-31549</t>
  </si>
  <si>
    <t>ΛΙΑΤΣΟΣ ΠΑΝΑΓΙΩΤΗΣ</t>
  </si>
  <si>
    <t>ΜΩΡΑΪΤΙΝΗΣ ΦΟΙΒΟΣ</t>
  </si>
  <si>
    <t>Α.Ο.Α.ΑΤΤΙΚΟΣ ΗΛΙΟΣ</t>
  </si>
  <si>
    <t>12-31389</t>
  </si>
  <si>
    <t>ΔΙΓΕΝΑΚΗΣ ΑΛΕΞΑΝΔΡΟΣ</t>
  </si>
  <si>
    <t>ΚΟΥΡΗΣ ΠΑΝΑΓΙΩΤΗΣ</t>
  </si>
  <si>
    <t>12-33602</t>
  </si>
  <si>
    <t>ΑΪΒΑΛΙΩΤΗΣ ΡΟΣ-ΑΝΤΩΝΙΟΣ</t>
  </si>
  <si>
    <t>ΚΟΝΤΟΓΙΩΡΓΑΚΗΣ ΕΜΜΑΝΟΥΗΛ</t>
  </si>
  <si>
    <t>Ο.Α.ΣΗΤΕΙΑΣ</t>
  </si>
  <si>
    <t>ΠΙΣΣΑΣ ΝΙΚΟΛΑΟΣ</t>
  </si>
  <si>
    <t>ΧΟΥΜΗΣ ΔΗΜΗΤΡΗΣ</t>
  </si>
  <si>
    <t>Α.Ο.Α.ΦΙΛΟΘΕΗΣ</t>
  </si>
  <si>
    <t>ΜΠΕΣΜΠΑΛΤΑ ΑΛΕΞΑΝΔΡΟΣ</t>
  </si>
  <si>
    <t>Α.Ο.ΚΑΛΛΙΤΕΧΝΟΥΠΟΛΗΣ</t>
  </si>
  <si>
    <t>12-33289</t>
  </si>
  <si>
    <t>ΒΛΑΧΟΣ ΚΩΝΣΤΑΝΤΙΝΟΣ</t>
  </si>
  <si>
    <t>Σ.Α.ΣΕΡΡΩΝ</t>
  </si>
  <si>
    <t>12-33499</t>
  </si>
  <si>
    <t>ΓΕΩΡΓΟΠΟΥΛΟΣ ΦΙΛΙΠΠΟΣ</t>
  </si>
  <si>
    <t>12-31778</t>
  </si>
  <si>
    <t>ΝΤΙΒΑΝΙΔΗΣ ΑΝΑΣΤΑΣΙΟΣ</t>
  </si>
  <si>
    <t>ΤΣΑΓΚΑΝΟΣ ΓΕΩΡΓΙΟΣ</t>
  </si>
  <si>
    <t>Ο.Α.ΧΟΛΑΡΓΟΥ</t>
  </si>
  <si>
    <t>ΡΩΪΜΠΑΣ ΑΛΕΞΑΝΔΡΟΣ</t>
  </si>
  <si>
    <t>12-28777</t>
  </si>
  <si>
    <t>ΜΑΡΙΝΟΠΟΥΛΟΣ ΣΠΥΡΟΣ</t>
  </si>
  <si>
    <t>Α.Ο.Π.ΦΑΛΗΡΟΥ</t>
  </si>
  <si>
    <t>ΔΙΑΜΑΝΤΙΔΗΣ ΔΙΑΜΑΝΤΗΣ</t>
  </si>
  <si>
    <t>ΔΗΜΗΤΡΙΑΔΗΣ ΓΙΩΡΓΟΣ</t>
  </si>
  <si>
    <t>ΠΑΝΤΕΛΙΟΣ ΝΙΚΟΛΑΟΣ</t>
  </si>
  <si>
    <t>Ο.Α.ΚΕΡΚΥΡΑΣ</t>
  </si>
  <si>
    <t>12-33531</t>
  </si>
  <si>
    <t>ΣΤΕΦΑΝΙΔΗΣ ΒΑΣΙΛΕΙΟΣ</t>
  </si>
  <si>
    <t>12-31331</t>
  </si>
  <si>
    <t>ΤΖΙΦΑΣ-ΚΡΑΤΗΡΑΣ ΖΗΣΗΣ</t>
  </si>
  <si>
    <t>ΒΕΡΓΟΣ ΒΑΣΙΛΕΙΟΣ</t>
  </si>
  <si>
    <t>12-33963</t>
  </si>
  <si>
    <t>ΚΟΥΤΣΟΥΠΙΑΣ ΙΩΑΝΝΗΣ</t>
  </si>
  <si>
    <t>Ο.Α.ΛΙΤΟΧΩΡΟΥ</t>
  </si>
  <si>
    <t>ΥΦΑΝΤΗΣ ΧΑΡΑΛΑΜΠΟΣ</t>
  </si>
  <si>
    <t>12-31595</t>
  </si>
  <si>
    <t>ΑΝΕΣΙΔΗΣ ΔΗΜΗΤΡΙΟΣ</t>
  </si>
  <si>
    <t>Ο.Α.ΣΠΑΡΤΗΣ</t>
  </si>
  <si>
    <t>12-32952</t>
  </si>
  <si>
    <t>ΚΩΝΣΤΑΝΤΙΝΙΔΗΣ ΗΛΙΑΣ</t>
  </si>
  <si>
    <t>ΖΑΚΥΝΘΙΝΟΣ Α.Ο.</t>
  </si>
  <si>
    <t>12-34041</t>
  </si>
  <si>
    <t>ΖΕΡΒΟΣ ΑΛΕΞΑΝΔΡΟΣ</t>
  </si>
  <si>
    <t>ΚΟΥΦΟΠΟΥΛΟΣ ΕΜΜΑΝΟΥΗΛ</t>
  </si>
  <si>
    <t>ΚΑΣΑΠΗΣ ΣΤΥΛΙΑΝΟΣ</t>
  </si>
  <si>
    <t>12-30526</t>
  </si>
  <si>
    <t>ΧΑΤΖΗΝΙΚΟΛΑΟΥ ΔΙΟΝΥΣΙΟΣ-ΤΣΑΜΠΙΚΟΣ</t>
  </si>
  <si>
    <t>ΑΛΕΞΙΟΥ ΓΕΩΡΓΙΟΣ</t>
  </si>
  <si>
    <t>12-33134</t>
  </si>
  <si>
    <t>ΠΑΠΠΑΣ ΓΕΩΡΓΙΟΣ</t>
  </si>
  <si>
    <t>Α.Σ.Α.ΠΑΜΒΩΤΙΣ ΙΩΑΝΝΙΝΩΝ</t>
  </si>
  <si>
    <t>12-33622</t>
  </si>
  <si>
    <t>ΜΠΟΥΡΑΣ ΙΩΑΝΝΗΣ</t>
  </si>
  <si>
    <t>12-30851</t>
  </si>
  <si>
    <t>ΙΒΑΝΟΥΔΗΣ ΔΗΜΗΤΡΙΟΣ</t>
  </si>
  <si>
    <t>Ο.Α.ΚΟΥΦΑΛΙΩΝ ΘΕΣΣΑΛΟΝΙΚΗΣ</t>
  </si>
  <si>
    <t>12-29066</t>
  </si>
  <si>
    <t>ΚΟΥΣΟΥΝΑΔΗΣ ΘΕΟΔΩΡΟΣ-ΧΑΡΑΛΑΜΠΟΣ</t>
  </si>
  <si>
    <t>Α.Ο.ΚΑΒΑΛΑΣ ΜΑΚΕΔΟΝΙΚΟΣ</t>
  </si>
  <si>
    <t>12-31991</t>
  </si>
  <si>
    <t>ΜΗΤΡΟΠΑΠΑΣ ΗΛΙΑΣ</t>
  </si>
  <si>
    <t>ΚΑΖΑΝΤΖΗΣ ΓΕΡΑΣΙΜΟΣ</t>
  </si>
  <si>
    <t>12-32393</t>
  </si>
  <si>
    <t>ΑΛΕΞΙΟΥ ΦΙΛΙΠΠΟΣ</t>
  </si>
  <si>
    <t>ΑΦΟΡΔΑΚΟΣ ΒΑΓΓΕΛΗΣ</t>
  </si>
  <si>
    <t>Α.Ο.ΛΑΤΩ ΑΓ.ΝΙΚΟΛΑΟΥ</t>
  </si>
  <si>
    <t>12-30771</t>
  </si>
  <si>
    <t>ΔΡΟΣΟΣ ΘΩΜΑΣ</t>
  </si>
  <si>
    <t>ΘΗΛΥΖΑΣ ΓΙΩΡΓΟΣ</t>
  </si>
  <si>
    <t>12-30846</t>
  </si>
  <si>
    <t>ΤΖΩΡΤΖΟΣ ΜΑΡΙΟΣ</t>
  </si>
  <si>
    <t>12-34584</t>
  </si>
  <si>
    <t>ΑΔΑΛΟΓΛΟΥ ΑΧΙΛΛΕΑΣ</t>
  </si>
  <si>
    <t>12-31810</t>
  </si>
  <si>
    <t>ΔΕΛΑΚΗΣ ΔΗΜΗΤΡΗΣ</t>
  </si>
  <si>
    <t>12-31948</t>
  </si>
  <si>
    <t>ΣΚΟΥΠΑΣ ΣΩΤΗΡΙΟΣ</t>
  </si>
  <si>
    <t>Α.Ο.ΣΙΚΥΩΝΟΣ ΚΙΑΤΟΥ</t>
  </si>
  <si>
    <t>12-32659</t>
  </si>
  <si>
    <t>ΑΣΤΡΕΙΝΙΔΗΣ ΦΙΛΙΠΠΟΣ</t>
  </si>
  <si>
    <t>ΙΩΑΝΝΙΔΗΣ ΓΕΡΑΣΙΜΟΣ</t>
  </si>
  <si>
    <t>ΖΑΠΑΝΤΗΣ ΒΑΣΙΛΕΙΟΣ</t>
  </si>
  <si>
    <t>ΚΕΦΑΛΛΗΝΙΑΚΟΣ Ο.Α.</t>
  </si>
  <si>
    <t>12-30776</t>
  </si>
  <si>
    <t>ΖΕΡΒΟΣ ΓΕΩΡΓΙΟΣ</t>
  </si>
  <si>
    <t>12-30376</t>
  </si>
  <si>
    <t>ΣΒΗΓΚΑΣ ΚΩΝΣΤΑΝΤΙΝΟΣ</t>
  </si>
  <si>
    <t>ΤΣΟΠΑΝΕΛΗΣ ΑΡΙΣΤΕΙΔΗΣ</t>
  </si>
  <si>
    <t>12-30537</t>
  </si>
  <si>
    <t>ΒΟΛΤΥΡΑΚΗΣ ΒΑΣΙΛΗΣ</t>
  </si>
  <si>
    <t>12-31816</t>
  </si>
  <si>
    <t>ΓΚΑΓΚΑΟΥΔΑΚΗΣ ΣΤΥΛΙΑΝΟΣ</t>
  </si>
  <si>
    <t>12-32098</t>
  </si>
  <si>
    <t>ΧΡΙΣΤΟΔΟΥΛΟΠΟΥΛΟΣ ΧΡΗΣΤΟΣ-ΠΑΝΑΓΙΩΤΗΣ</t>
  </si>
  <si>
    <t>12-32601</t>
  </si>
  <si>
    <t>ΜΠΑΛΑΤΣΙΝΟΣ ΓΕΡΑΣΙΜΟΣ</t>
  </si>
  <si>
    <t>12-31792</t>
  </si>
  <si>
    <t>ΣΑΚΟΓΙΑΝΝΗΣ ΒΑΠΤΙΣΤΗΣ</t>
  </si>
  <si>
    <t>ΤΟΚΜΑΚΗΣ ΗΛΙΑΣ</t>
  </si>
  <si>
    <t>Ο.Α.ΣΥΡΟΥ</t>
  </si>
  <si>
    <t>12-30977</t>
  </si>
  <si>
    <t>ΝΟΥΧΑΚΗΣ ΓΕΩΡΓΙΟΣ</t>
  </si>
  <si>
    <t>12-31090</t>
  </si>
  <si>
    <t>ΚΑΜΠΑΝΟΣ ΕΥΘΥΜΙΟΣ</t>
  </si>
  <si>
    <t>12-30484</t>
  </si>
  <si>
    <t>ΚΑΡΑΓΙΑΝΝΙΔΗΣ ΣΤΥΛΙΑΝΟΣ</t>
  </si>
  <si>
    <t>12-30767</t>
  </si>
  <si>
    <t>ΤΡΙΑΝΤΑΦΥΛΛΙΔΗΣ ΑΒΡΑΑΜ</t>
  </si>
  <si>
    <t>12-33565</t>
  </si>
  <si>
    <t>12-32088</t>
  </si>
  <si>
    <t>ΛΑΣΚΑΡΑΤΟΣ ΠΑΥΛΟΣ</t>
  </si>
  <si>
    <t>12-31938</t>
  </si>
  <si>
    <t>ΣΙΔΗΡΟΠΟΥΛΟΣ ΡΑΦΑΗΛ</t>
  </si>
  <si>
    <t>12-32782</t>
  </si>
  <si>
    <t>ΧΑΡΑΛΑΜΠΙΔΗΣ ΜΑΡΙΟΣ</t>
  </si>
  <si>
    <t>12-34243</t>
  </si>
  <si>
    <t>ΑΝΔΡΟΥΛΑΚΗΣ ΚΩΝΣΤΑΝΤΙΝΟΣ</t>
  </si>
  <si>
    <t>12-32729</t>
  </si>
  <si>
    <t>ΚΑΣΤΑΜΟΝΙΤΗΣ ΑΛΚΙΝΟΟΣ-ΠΑΝΑΓΙΩΤΗΣ</t>
  </si>
  <si>
    <t>12-31454</t>
  </si>
  <si>
    <t>ΜΠΟΓΡΗΣ ΕΥΑΓΓΕΛΟΣ</t>
  </si>
  <si>
    <t>12-32917</t>
  </si>
  <si>
    <t>ΣΛΟΥΜ-ΤΡΑΚΑΣ ΡΑΦΑΕΛ</t>
  </si>
  <si>
    <t>12-34824</t>
  </si>
  <si>
    <t>ΚΟΥΝΤΟΥΡΑΚΗΣ ΙΩΑΝΝΗΣ</t>
  </si>
  <si>
    <t>ΑΛΕΞΑΝΔΡΗΣ ΝΙΚΗΦΟΡΟΣ</t>
  </si>
  <si>
    <t>ΑΠΟΣΤΟΛΙΔΗΣ ΠΕΡΙΚΛΗΣ</t>
  </si>
  <si>
    <t>12-33558</t>
  </si>
  <si>
    <t>ΒΑΣΙΛΕΙΑΔΗΣ ΙΩΑΝΝΗΣ-ΜΑΞΙΜΟΣ</t>
  </si>
  <si>
    <t>12-30360</t>
  </si>
  <si>
    <t>ΠΑΠΟΥΝΙΔΗΣ ΟΡΕΣΤΗΣ</t>
  </si>
  <si>
    <t>ΤΡΙΑΝΤΑΦΥΛΛΗΣ ΔΑΝΙΗΛ</t>
  </si>
  <si>
    <t>12-31872</t>
  </si>
  <si>
    <t>ΖΑΦΕΙΡΟΠΟΥΛΟΣ ΓΙΩΡΓΟΣ</t>
  </si>
  <si>
    <t>12-30532</t>
  </si>
  <si>
    <t>ΜΗΛΙΩΝΗΣ ΚΩΝΣΤΑΝΤΙΝΟΣ</t>
  </si>
  <si>
    <t>ΣΑΝΤΑΣ ΧΡΗΣΤΟΣ</t>
  </si>
  <si>
    <t>ΤΖΕΝΕΤΟΠΟΥΛΟΣ ΜΑΤΕΟ</t>
  </si>
  <si>
    <t>12-33606</t>
  </si>
  <si>
    <t>ΓΙΩΤΗΣ ΧΑΡΑΛΑΜΠΟΣ</t>
  </si>
  <si>
    <t>ΖΕΡΒΟΓΙΑΝΝΗΣ ΝΙΚΟΛΑΟΣ</t>
  </si>
  <si>
    <t>Ε.Σ.Ο.ΕΠΙΚΟΥΡΟΣ ΠΟΛΙΧΝΗΣ</t>
  </si>
  <si>
    <t>12-31101</t>
  </si>
  <si>
    <t>ΜΙΧΑΛΟΠΟΥΛΟΣ ΠΑΣΧΑΛΗΣ</t>
  </si>
  <si>
    <t>Α.Α.ΑΛΜΠΑΤΡΟΣ</t>
  </si>
  <si>
    <t>12-31796</t>
  </si>
  <si>
    <t>ΜΠΑΛΑΝΟΣ ΓΕΩΡΓΙΟΣ</t>
  </si>
  <si>
    <t>ΠΑΠΙΟΠΟΥΛΟΣ ΝΙΚΟΣ-ΔΗΜΗΤΡΗΣ</t>
  </si>
  <si>
    <t>ΜΠΟΥΤΑΣ ΒΑΣΙΛΕΙΟΣ</t>
  </si>
  <si>
    <t>ΒΙΤΑΛΗΣ ΠΕΤΡΟΣ</t>
  </si>
  <si>
    <t>12-33842</t>
  </si>
  <si>
    <t>ΔΗΜΗΤΡΙΟΥ ΑΡΙΣΤΕΙΔΗΣ</t>
  </si>
  <si>
    <t>Α.Ο.ΜΕΓΑΣ ΑΛΕΞΑΝΔΡΟΣ</t>
  </si>
  <si>
    <t>ΚΑΡΠΟΔΙΝΗΣ ΑΛΕΞΑΝΔΡΟΣ</t>
  </si>
  <si>
    <t>12-33660</t>
  </si>
  <si>
    <t>ΚΟΥΡΣΑΡΗΣ ΓΙΩΡΓΟΣ</t>
  </si>
  <si>
    <t>Α.Α.ΑΙΓΑΛΕΩ</t>
  </si>
  <si>
    <t>12-30254</t>
  </si>
  <si>
    <t>ΜΟΥΡΓΚΟΣ ΧΑΡΑΛΑΜΠΟΣ</t>
  </si>
  <si>
    <t>ΠΑΝΤΖΟΣ ΙΩΑΝΝΗΣ</t>
  </si>
  <si>
    <t>ΠΑΠΑΔΑΚΗΣ ΑΛΕΞΑΝΔΡΟΣ</t>
  </si>
  <si>
    <t>Φ.Ο.Α.ΝΕΑΠΟΛΗΣ</t>
  </si>
  <si>
    <t>ΠΑΠΑΝΙΚΟΛΑΟΥ ΑΘΑΝΑΣΙΟΣ</t>
  </si>
  <si>
    <t>Α.Σ.ΜΑΧΗΤΕΣ ΠΕΥΚΩΝ</t>
  </si>
  <si>
    <t>12-34886</t>
  </si>
  <si>
    <t>ΡΟΔΟΠΟΥΛΟΣ ΣΑΒΒΑΣ</t>
  </si>
  <si>
    <t>Ο.Α.ΚΑΣΤΟΡΙΑΣ ΚΕΛΕΤΡΟΝ</t>
  </si>
  <si>
    <t>12-32131</t>
  </si>
  <si>
    <t>ΑΝΑΓΝΩΣΤΑΚΗΣ ΒΑΣΙΛΕΙΟΣ</t>
  </si>
  <si>
    <t>12-31554</t>
  </si>
  <si>
    <t>ΔΕΔΟΥΣΗΣ ΔΗΜΗΤΡΗΣ</t>
  </si>
  <si>
    <t>ΜΑΚΡΥΔΗΜΑΣ ΒΑΣΙΛΕΙΟΣ</t>
  </si>
  <si>
    <t>12-31885</t>
  </si>
  <si>
    <t>ΝΙΚΟΛΟΠΟΥΛΟΣ ΑΛΕΞΑΝΔΡΟΣ</t>
  </si>
  <si>
    <t>Α.Σ.ΠΕΡΑ</t>
  </si>
  <si>
    <t>ΠΑΠΠΑΣ ΜΑΡΙΟΣ</t>
  </si>
  <si>
    <t>Α.Γ.Ο.ΝΑΥΠΑΚΤΟΥ</t>
  </si>
  <si>
    <t>12-34350</t>
  </si>
  <si>
    <t>ΠΑΤΙΝΙΩΤΗΣ ΓΕΩΡΓΙΟΣ</t>
  </si>
  <si>
    <t>12-30918</t>
  </si>
  <si>
    <t>ΤΡΙΑΝΤΑΦΥΛΛΙΔΗΣ-ΚΟΥΛΟΥΡΙΩΤΗΣ ΕΥΣΤΑΘΙΟΣ</t>
  </si>
  <si>
    <t>12-33870</t>
  </si>
  <si>
    <t>ΧΩΡΙΝΟΣ ΑΛΕΞΑΝΔΡΟΣ</t>
  </si>
  <si>
    <t>12-32714</t>
  </si>
  <si>
    <t>ΜΠΑΚΝΗΣ ΓΕΩΡΓΙΟΣ</t>
  </si>
  <si>
    <t>ΣΙΔΗΡΟΠΟΥΛΟΣ ΠΑΝΑΓΙΩΤΗΣ</t>
  </si>
  <si>
    <t>ΔΟΞΙΑΔΗΣ ΓΕΩΡΓΙΟΣ</t>
  </si>
  <si>
    <t>12-34371</t>
  </si>
  <si>
    <t>ΑΓΓΕΛΗΣ ΜΙΧΑΗΛ</t>
  </si>
  <si>
    <t>12-35032</t>
  </si>
  <si>
    <t>ΒΛΑΧΟΣ ΝΕΚΤΑΡΙΟΣ</t>
  </si>
  <si>
    <t>ΒΡΕΚΟΣ ΔΗΜΗΤΡΗΣ</t>
  </si>
  <si>
    <t>12-30547</t>
  </si>
  <si>
    <t>ΖΩΤΟΣ ΧΡΗΣΤΟΣ</t>
  </si>
  <si>
    <t>ΘΕΟΔΩΡΑΚΕΑΣ ΕΥΑΓΓΕΛΟΣ</t>
  </si>
  <si>
    <t>12-32839</t>
  </si>
  <si>
    <t>ΚΑΜΠΟΥΡΗΣ ΕΜΜΑΝΟΥΗΛ</t>
  </si>
  <si>
    <t>ΡΟΔΙΑΚΟΣ Ο.Α.</t>
  </si>
  <si>
    <t>ΚΑΡΑΚΑΣΗΣ ΒΑΣΙΛΗΣ</t>
  </si>
  <si>
    <t>ΚΙΣΤΗΣ ΓΕΩΡΓΙΟΣ</t>
  </si>
  <si>
    <t>ΑΚΑΔ.ΑΝΤΙΣΦ.ΙΩΑΝΝΙΝΩΝ</t>
  </si>
  <si>
    <t>ΝΙΚΟΛΕΤΟΣ ΚΩΝΣΤΑΝΤΙΝΟΣ</t>
  </si>
  <si>
    <t>12-31877</t>
  </si>
  <si>
    <t>ΣΤΑΜΟΥΛΟΣ ΓΙΑΝΝΗΣ</t>
  </si>
  <si>
    <t>ΤΕΛΙΟΥΣΗΣ ΓΙΩΡΓΟΣ</t>
  </si>
  <si>
    <t>12-33362</t>
  </si>
  <si>
    <t>ΦΑϊΤΣΑΣ ΝΙΚΟΛΑ</t>
  </si>
  <si>
    <t>ΚΕΡΚΥΡΑΪΚΗ Λ.Τ.</t>
  </si>
  <si>
    <t>12-34543</t>
  </si>
  <si>
    <t>ΧΑΡΑΛΑΜΠΙΔΗΣ ΘΕΟΦΙΛΟΣ</t>
  </si>
  <si>
    <t>ΓΡΑΜΜΑΤΙΚΟΥΛΗΣ ΓΕΩΡΓΙΟΣ</t>
  </si>
  <si>
    <t>12-32101</t>
  </si>
  <si>
    <t>ΣΠΗΛΙΩΤΟΠΟΥΛΟΣ ΔΗΜΗΤΡΙΟΣ</t>
  </si>
  <si>
    <t>ΚΛΑΔΗΣ ΔΗΜΗΤΡΙΟΣ</t>
  </si>
  <si>
    <t>Ο.Α.ΚΑΙΣΑΡΙΑΝΗΣ</t>
  </si>
  <si>
    <t>12-34758</t>
  </si>
  <si>
    <t>ΜΟΥΣΑΒΕΡΕΣ ΚΩΝΣΤΑΝΤΙΝΟΣ</t>
  </si>
  <si>
    <t>12-31869</t>
  </si>
  <si>
    <t>ΒΑΣΙΛΟΓΛΟΥ-ΚΑΜΕΝΙΔΗΣ ΙΩΑΝΝΗΣ</t>
  </si>
  <si>
    <t>Ο.Α.ΑΡΙΔΑΙΑΣ</t>
  </si>
  <si>
    <t>12-33701</t>
  </si>
  <si>
    <t>ΑΝΤΩΝΙΑΔΗΣ ΦΩΤΙΟΣ-ΑΝΔΡΕΑΣ</t>
  </si>
  <si>
    <t>ΒΑΡΕΛΑΣ ΚΩΝΣΤΑΝΤΙΝΟΣ</t>
  </si>
  <si>
    <t>ΓΑΡΕΦΗΣ ΠΑΥΛΟΣ</t>
  </si>
  <si>
    <t>12-34529</t>
  </si>
  <si>
    <t>ΓΚΟΝΟΣ ΑΝΑΣΤΑΣΙΟΣ</t>
  </si>
  <si>
    <t>12-34120</t>
  </si>
  <si>
    <t>ΚΕΦΑΛΟΓΙΑΝΝΗΣ ΒΑΓΓΕΛΗΣ</t>
  </si>
  <si>
    <t>ΦΙΛΙΑ Τ.Κ.</t>
  </si>
  <si>
    <t>12-33503</t>
  </si>
  <si>
    <t>ΚΟΒΑΝΙΔΗΣ ΠΕΡΙΚΛΗΣ</t>
  </si>
  <si>
    <t>12-29178</t>
  </si>
  <si>
    <t>ΚΥΡΜΙΖΑΚΗΣ ΕΜΜΑΝΟΥΗΛ</t>
  </si>
  <si>
    <t>Ο.Α.ΒΕΡΟΙΑΣ</t>
  </si>
  <si>
    <t>12-34499</t>
  </si>
  <si>
    <t>ΚΩΝΣΤΑΝΤΙΝΟΥ ΛΑΜΠΡΟΣ</t>
  </si>
  <si>
    <t>Ο.Α.ΣΟΦΑΔΩΝ ΚΑΡΔΙΤΣΑΣ</t>
  </si>
  <si>
    <t>12-34583</t>
  </si>
  <si>
    <t>ΜΠΑΛΚΟΓΛΟΥ ΚΥΡΙΑΖΗΣ</t>
  </si>
  <si>
    <t>ΞΕΝΙΔΗΣ ΑΝΤΩΝΙΟΣ</t>
  </si>
  <si>
    <t>12-33742</t>
  </si>
  <si>
    <t>ΠΑΠΑΝΔΡΟΥΔΗΣ ΜΙΛΤΙΑΔΗΣ</t>
  </si>
  <si>
    <t>Ο.Α.ΑΛΕΞΑΝΔΡΟΥΠΟΛΗΣ</t>
  </si>
  <si>
    <t>12-32821</t>
  </si>
  <si>
    <t>ΠΑΠΠΑΣ ΚΩΝΣΤΑΝΤΙΝΟΣ</t>
  </si>
  <si>
    <t>Ο.Α.ΑΡΤΑΣ</t>
  </si>
  <si>
    <t>12-31442</t>
  </si>
  <si>
    <t>ΠΑΤΕΡΑΚΗΣ ΚΩΝΣΤΑΝΤΙΝΟΣ</t>
  </si>
  <si>
    <t>12-32902</t>
  </si>
  <si>
    <t>ΣΙΟΥΤΟΓΛΟΥ ΚΩΝΣΤΑΝΤΙΝΟΣ</t>
  </si>
  <si>
    <t>Σ.Α.ΕΛΑΣΣΟΝΑΣ</t>
  </si>
  <si>
    <t>12-29347</t>
  </si>
  <si>
    <t>ΤΖΩΡΤΖΗΣ ΧΡΗΣΤΟΣ-ΜΙΧΑΗΛ</t>
  </si>
  <si>
    <t>ΤΡΙΑΡΙΔΗΣ ΔΗΜΗΤΡΙΟΣ</t>
  </si>
  <si>
    <t>Ο.Α.ΚΙΛΚΙΣ</t>
  </si>
  <si>
    <t>ΧΑΛΙΑΜΑΛΙΑΣ ΕΠΑΜΕΙΝΩΝΔΑΣ</t>
  </si>
  <si>
    <t>Σ.Ο.Α.ΚΑΡΔΙΤΣΑΣ ΦΩΚΙΑΝΟΣ</t>
  </si>
  <si>
    <t>ΧΑΡΟΒΑΣ ΑΝΤΩΝΙΟΣ</t>
  </si>
  <si>
    <t>12-32712</t>
  </si>
  <si>
    <t>ΕΥΑΓΓΕΛΟΥ ΧΑΡΙΛΑΟΣ</t>
  </si>
  <si>
    <t>ΚΑΝΤΖΑΒΕΛΟΣ ΜΙΧΑΗΛ</t>
  </si>
  <si>
    <t>ΤΕΝΤΕΣΚΙ ΑΝΑΣΤΑΣΙΟΣ</t>
  </si>
  <si>
    <t>12-29155</t>
  </si>
  <si>
    <t>ΚΕΛΑΪΔΟΠΟΥΛΟΣ ΑΝΔΡΕΑΣ</t>
  </si>
  <si>
    <t>12-32592</t>
  </si>
  <si>
    <t>ΠΟΛΥΖΟΣ ΔΗΜΟΣΘΕΝΗΣ</t>
  </si>
  <si>
    <t>ΒΕΛΙΟΣ ΔΗΜΗΤΡΗΣ</t>
  </si>
  <si>
    <t>12-32830</t>
  </si>
  <si>
    <t>ΖΗΚΟΣ ΔΗΜΗΤΡΙΟΣ</t>
  </si>
  <si>
    <t>ΖΟΡΜΠΑΣ ΑΣΤΕΡΗΣ</t>
  </si>
  <si>
    <t>12-33919</t>
  </si>
  <si>
    <t>ΚΑΒΑΛΛΙΕΡΟΣ ΑΛΕΞΙΟΣ</t>
  </si>
  <si>
    <t>12-33107</t>
  </si>
  <si>
    <t>ΚΑΛΠΑΤΖΙΔΗΣ ΗΡΑΚΛΗΣ</t>
  </si>
  <si>
    <t>12-30407</t>
  </si>
  <si>
    <t>ΚΩΣΤΑΡΑΣ ΓΕΩΡΓΙΟΣ</t>
  </si>
  <si>
    <t>12-32803</t>
  </si>
  <si>
    <t>ΛΟΥΚΑΣ ΣΤΕΡΓΙΟΣ</t>
  </si>
  <si>
    <t>Ο.Α.ΑΛΕΞΑΝΔΡΟΣ ΒΕΡΟΙΑΣ</t>
  </si>
  <si>
    <t>ΜΑΚΡΗΣ ΔΗΜΗΤΡΙΟΣ-ΜΕΛΕΤΙΟΣ</t>
  </si>
  <si>
    <t>12-32218</t>
  </si>
  <si>
    <t>ΜΑΛΙΝΔΡΕΤΟΣ ΜΙΧΑΗΛ</t>
  </si>
  <si>
    <t>ΜΑΛΛΑΣ ΑΝΤΩΝΙΟΣ</t>
  </si>
  <si>
    <t>ΣΤΕΦΑΝΙΔΗΣ ΑΝΤΩΝΗΣ</t>
  </si>
  <si>
    <t>12-31564</t>
  </si>
  <si>
    <t>ΤΙΜΟΘΕΑΔΗΣ ΙΩΑΝΝΗΣ</t>
  </si>
  <si>
    <t>12-34307</t>
  </si>
  <si>
    <t>ΦΟΡΤΟΥΝΑΣ ΑΛΕΞΑΝΔΡΟΣ</t>
  </si>
  <si>
    <t>ΧΑΤΖΗΗΛΙΑΔΗΣ  ΓΕΩΡΓΙΟΣ</t>
  </si>
  <si>
    <t>12-33916</t>
  </si>
  <si>
    <t>ΜΗΤΡΟΠΟΥΛΟΣ ΝΙΚΟΛΑΟΣ</t>
  </si>
  <si>
    <t>12-33302</t>
  </si>
  <si>
    <t>ΜΗΤΤΑΡΗΣ ΝΙΚΟΛΑΟΣ</t>
  </si>
  <si>
    <t>ΒΡΑΪΛΑΣ ΜΑΡΚΟΣ</t>
  </si>
  <si>
    <t>Ο.Α.ΠΑΝΟΡΑΜΑΤΟΣ</t>
  </si>
  <si>
    <t>ΔΗΜΗΤΡΟΠΟΥΛΟΣ ΠΑΝΑΓΙΩΤΗΣ</t>
  </si>
  <si>
    <t>12-34715</t>
  </si>
  <si>
    <t>ΕΣΕΡΙΔΗΣ ΝΙΚΟΛΑΟΣ</t>
  </si>
  <si>
    <t>12-33877</t>
  </si>
  <si>
    <t>ΕΥΦΡΑΙΜΟΓΛΟΥ-ΜΠΟΤΑΣΗΣ ΛΑΖΑΡΟΣ</t>
  </si>
  <si>
    <t>12-33659</t>
  </si>
  <si>
    <t>ΚΟΥΡΣΑΡΗΣ ΝΙΚΗΤΑΣ</t>
  </si>
  <si>
    <t>ΚΡΟΜΜΥΔΑΚΗΣ ΣΤΕΛΙΟΣ</t>
  </si>
  <si>
    <t>12-26764</t>
  </si>
  <si>
    <t>ΛΑΜΠΡΟΠΟΥΛΟΣ ΚΛΕΟΜΒΡΟΤΟΣ</t>
  </si>
  <si>
    <t>12-28614</t>
  </si>
  <si>
    <t>ΜΠΟΥΡΤΖΟΣ ΠΑΝΑΓΙΩΤΗΣ</t>
  </si>
  <si>
    <t>12-33758</t>
  </si>
  <si>
    <t>ΠΑΠΑΣΠΥΡΟΠΟΥΛΟΣ ΓΕΩΡΓΙΟΣ</t>
  </si>
  <si>
    <t>Ο.Α.ΡΙΟΥ</t>
  </si>
  <si>
    <t>ΠΕΤΡΙΔΗΣ ΓΕΩΡΓΙΟΣ</t>
  </si>
  <si>
    <t>ΑΙΟΛΟΣ Α.Λ.ΙΛΙΟΥ</t>
  </si>
  <si>
    <t>12-31908</t>
  </si>
  <si>
    <t>ΣΤΑΝΕΛΛΟΣ ΚΩΝΣΤΑΝΤΙΝΟΣ</t>
  </si>
  <si>
    <t>12-32490</t>
  </si>
  <si>
    <t>ΤΖΟΚΑΣ ΣΠΥΡΙΔΩΝ</t>
  </si>
  <si>
    <t>12-32680</t>
  </si>
  <si>
    <t>ΦΩΤΕΙΝΟΠΟΥΛΟΣ ΑΘΑΝΑΣΙΟΣ</t>
  </si>
  <si>
    <t>12-90147</t>
  </si>
  <si>
    <t>ΧΟΦΤ ΣΤΥΜΟΝ-ΓΙΟΥΛΙΑΝ</t>
  </si>
  <si>
    <t>12-30878</t>
  </si>
  <si>
    <t>ΑΝΔΡΙΟΠΟΥΛΟΣ ΒΑΣΙΛΕΙΟΣ-ΛΟΥΚΑΣ</t>
  </si>
  <si>
    <t>12-32737</t>
  </si>
  <si>
    <t>ΝΤΑΛΛΗΣ ΕΥΑΓΓΕΛΟΣ</t>
  </si>
  <si>
    <t>12-32804</t>
  </si>
  <si>
    <t>ΑΝΑΝΙΑΔΗΣ ΜΙΧΑΛΗΣ</t>
  </si>
  <si>
    <t>12-32221</t>
  </si>
  <si>
    <t>ΒΑΣΙΛΕΙΟΥ ΚΩΝΣΤΑΝΤΙΝΟΣ</t>
  </si>
  <si>
    <t>12-32488</t>
  </si>
  <si>
    <t>ΓΑΪΤΑΝΑΡΟΣ ΓΕΩΡΓΙΟΣ</t>
  </si>
  <si>
    <t>12-32802</t>
  </si>
  <si>
    <t>ΓΕΩΡΓΟΠΟΥΛΟΣ ΓΙΑΝΝΗΣ</t>
  </si>
  <si>
    <t>ΓΙΑΝΝΟΥΛΑΚΗΣ ΛΑΜΠΡΟΣ</t>
  </si>
  <si>
    <t>12-30149</t>
  </si>
  <si>
    <t>ΓΚΕΚΑΣ ΓΕΩΡΓΙΟΣ</t>
  </si>
  <si>
    <t>12-27663</t>
  </si>
  <si>
    <t>ΓΡΑΠΑΤΣΑΣ ΦΑΝΟΥΡΙΟΣ</t>
  </si>
  <si>
    <t>ΓΡΗΓΟΡΑΚΗΣ ΚΙΜΩΝ</t>
  </si>
  <si>
    <t>12-32926</t>
  </si>
  <si>
    <t>ΔΕΜΕΡΛΙΩΤΗΣ ΚΩΝΣΤΑΝΤΙΝΟΣ</t>
  </si>
  <si>
    <t>12-32431</t>
  </si>
  <si>
    <t>ΔΙΑΜΑΝΤΟΠΟΥΛΟΣ ΠΑΥΛΟΣ</t>
  </si>
  <si>
    <t>12-35176</t>
  </si>
  <si>
    <t>ΖΕΡΒΙΔΗΣ ΑΝΤΩΝΙΟΣ</t>
  </si>
  <si>
    <t>ΙΩΑΝΝΙΔΗΣ ΜΙΧΑΗΛ</t>
  </si>
  <si>
    <t>Ε.Α.Σ.ΟΛΥΜΠΙΑΔΑ</t>
  </si>
  <si>
    <t>12-34930</t>
  </si>
  <si>
    <t>ΚΑΖΑΚΟΣ ΙΑΣΩΝ</t>
  </si>
  <si>
    <t>ΚΑΛΑΡΑΣ ΠΑΝΤΕΛΗΣ</t>
  </si>
  <si>
    <t>ΚΑΛΕΝΔΕΡΗΣ ΑΓΓΕΛΟΣ</t>
  </si>
  <si>
    <t>ΚΑΠΑΡΑΛΙΩΤΗΣ ΜΑΡΙΟΣ</t>
  </si>
  <si>
    <t>12-32676</t>
  </si>
  <si>
    <t>ΚΑΡΑΜΑΝΗΣ ΚΩΝΣΤΑΝΤΙΝΟΣ</t>
  </si>
  <si>
    <t>ΚΕΝΤΡΟ ΑΝΤΙΣΦΑΙΡΙΣΗΣ ΛΙΒΑΔΕΙΑΣ</t>
  </si>
  <si>
    <t>12-32759</t>
  </si>
  <si>
    <t>ΚΑΡΑΜΑΝΟΣ ΝΙΚΟΛΑΟΣ</t>
  </si>
  <si>
    <t>Α.Ο.ΑΙΓΙΟΥ ΜΟΡΕΑΣ</t>
  </si>
  <si>
    <t>ΚΑΡΑΜΑΟΥΝΑΣ ΑΡΙΣΤΟΤΕΛΗΣ</t>
  </si>
  <si>
    <t>12-34658</t>
  </si>
  <si>
    <t>ΚΟΛΟΒΟΣ ΑΝΔΡΕΑΣ</t>
  </si>
  <si>
    <t>12-32489</t>
  </si>
  <si>
    <t>ΚΟΤΤΑΣ ΕΠΑΜΕΙΝΩΝΔΑΣ</t>
  </si>
  <si>
    <t>12-30538</t>
  </si>
  <si>
    <t>ΚΟΥΜΑΝΔΡΑΚΗΣ ΝΙΚΟΛΑΟΣ</t>
  </si>
  <si>
    <t>ΚΟΥΤΕΛΕΚΟΣ ΚΩΝΣΤΑΝΤΙΝΟΣ</t>
  </si>
  <si>
    <t>12-34275</t>
  </si>
  <si>
    <t>ΛΕΥΘΕΡΙΩΤΗΣ ΠΑΝΑΓΙΩΤΗΣ</t>
  </si>
  <si>
    <t>12-32792</t>
  </si>
  <si>
    <t>ΛΥΤΙΝΑΣ ΚΩΝ/ΝΟΣ</t>
  </si>
  <si>
    <t>Ο.Α.ΠΤΟΛΕΜΑΪΔΑΣ</t>
  </si>
  <si>
    <t>12-28665</t>
  </si>
  <si>
    <t>ΜΑΜΑΗΣ ΙΩΑΝΝΗΣ</t>
  </si>
  <si>
    <t>Σ.Α.ΓΑΛΑΤΣΙΟΥ</t>
  </si>
  <si>
    <t>ΜΕΓΑΛΙΟΣ ΓΕΩΡΓΙΟΣ</t>
  </si>
  <si>
    <t>ΜΕΝΤΖΕΛΟΠΟΥΛΟΣ ΦΟΙΒΟΣ</t>
  </si>
  <si>
    <t>12-32901</t>
  </si>
  <si>
    <t>ΜΠΑΛΑΤΖΑΡΑΣ ΑΠΟΣΤΟΛΟΣ</t>
  </si>
  <si>
    <t>12-34076</t>
  </si>
  <si>
    <t>ΠΑΝΤΕΛΙΔΗΣ ΚΩΝ/ΝΟΣ</t>
  </si>
  <si>
    <t>ΠΑΠΑΚΩΝΣΤΑΝΤΙΝΟΥ  ΣΠΥΡΟΣ</t>
  </si>
  <si>
    <t>12-33472</t>
  </si>
  <si>
    <t>12-32660</t>
  </si>
  <si>
    <t>ΠΑΠΑΠΑΝΑΓΙΩΤΟΥ ΑΠΟΛΛΩΝ</t>
  </si>
  <si>
    <t>12-34274</t>
  </si>
  <si>
    <t>ΣΑΒΒΑΣ ΓΕΩΡΓΙΟΣ</t>
  </si>
  <si>
    <t>ΣΙΓΑΝΟΣ ΕΜΜΑΝΟΥΗΛ</t>
  </si>
  <si>
    <t>ΣΥΜΕΩΝΙΔΗΣ ΑΛΕΞΑΝΔΡΟΣ</t>
  </si>
  <si>
    <t>12-31516</t>
  </si>
  <si>
    <t>ΣΥΡΡΑΚΟΣ ΝΙΚΟΛΑΟΣ</t>
  </si>
  <si>
    <t>ΤΖΙΝΗΣ ΝΙΚΟΛΑΟΣ</t>
  </si>
  <si>
    <t>ΤΣΙΑΤΟΥΡΑΣ ΑΝΤΩΝΗΣ</t>
  </si>
  <si>
    <t>Γ.Σ.ΛΙΒΥΚΟΣ ΙΕΡΑΠΕΤΡΑΣ</t>
  </si>
  <si>
    <t>12-33780</t>
  </si>
  <si>
    <t>ΤΣΙΓΓΙΡΟΠΟΥΛΟΣ ΧΡΗΣΤΟΣ</t>
  </si>
  <si>
    <t>Α.Σ.Α.ΠΑΝΟΡΑΜΑΤΟΣ</t>
  </si>
  <si>
    <t>ΧΑΤΖΗΣΤΑΥΡΟΥ ΧΑΡΑΛΑΜΠΟΣ</t>
  </si>
  <si>
    <t>Ο.Α.ΓΙΑΝΝΙΤΣΩΝ</t>
  </si>
  <si>
    <t>12-34704</t>
  </si>
  <si>
    <t>ΧΡΗΣΤΑΚΗΣ ΑΝΑΣΤΑΣΙΟΣ</t>
  </si>
  <si>
    <t>12-31396</t>
  </si>
  <si>
    <t>ΑΓΓΕΛΟΠΟΥΛΟΣ ΠΑΝΑΓΙΩΤΗΣ</t>
  </si>
  <si>
    <t>12-33767</t>
  </si>
  <si>
    <t>ΠΑΠΠΑΣ ΕΥΑΓΓΕΛΟΣ</t>
  </si>
  <si>
    <t>12-34646</t>
  </si>
  <si>
    <t>ΜΑΓΚΟΥΤΑΣ ΓΕΩΡΓΙΟΣ</t>
  </si>
  <si>
    <t>12-33863</t>
  </si>
  <si>
    <t>ΠΟΛΥΜΕΡΟΠΟΥΛΟΣ ΠΑΝΑΓΙΩΤΗΣ</t>
  </si>
  <si>
    <t>ΡΗΓΟΥΤΣΟΣ ΑΝΤΩΝΗΣ</t>
  </si>
  <si>
    <t>ΤΣΙΧΡΙΝΤΖΗΣ ΚΩΝΣΤΑΝΤΙΝΟΣ</t>
  </si>
  <si>
    <t>Α.Σ.ΑΚΡΟΠΟΛΙΣ</t>
  </si>
  <si>
    <t>ΧΑΧΑΔΑΚΗΣ ΣΤΥΛΙΑΝΟΣ</t>
  </si>
  <si>
    <t>ΘΕΟΤΟΚΑΤΟΣ ΓΕΡΑΣΙΜΟΣ</t>
  </si>
  <si>
    <t>12-33008</t>
  </si>
  <si>
    <t>ΜΑΓΚΟΥΤΑΣ ΜΑΡΛΟΝ</t>
  </si>
  <si>
    <t>Α.Ο.ΚΗΦΙΣΙΑΣ</t>
  </si>
  <si>
    <t>12-33451</t>
  </si>
  <si>
    <t>ΠΑΠΑΔΑΤΟΣ ΝΙΚΟΛΑΟΣ</t>
  </si>
  <si>
    <t>12-34836</t>
  </si>
  <si>
    <t>ΣΑΒΒΑΚΗΣ ΔΗΜΗΤΡΗΣ</t>
  </si>
  <si>
    <t>12-34828</t>
  </si>
  <si>
    <t>ΣΠΥΡΙΔΑΚΗΣ ΘΕΟΔΩΡΟΣ</t>
  </si>
  <si>
    <t>ΑΝΑΣΤΑΣΑΚΗΣ ΝΙΚΗΦΟΡΟΣ</t>
  </si>
  <si>
    <t>ΠΑΝΕΛΛΗΝΙΟΣ Γ.Σ.</t>
  </si>
  <si>
    <t>ΓΡΗΓΟΡΙΑΔΗΣ ΓΕΩΡΓΙΟΣ</t>
  </si>
  <si>
    <t>12-32567</t>
  </si>
  <si>
    <t>ΔΑΜΑΣΙΩΤΗΣ ΕΥΑΓΓΕΛΟΣ</t>
  </si>
  <si>
    <t>12-33188</t>
  </si>
  <si>
    <t>ΔΙΑΜΑΝΤΟΠΟΥΛΟΣ-ΓΚΑΜΑΛΕΤΣΟΣ ΒΑΣΙΛΕΙΟΣ</t>
  </si>
  <si>
    <t>12-31301</t>
  </si>
  <si>
    <t>ΘΕΟΔΩΡΑΤΟΣ ΔΙΟΝΥΣΙΟΣ</t>
  </si>
  <si>
    <t>Γ.Σ.ΚΗΦΙΣΙΑΣ</t>
  </si>
  <si>
    <t>ΚΑΤΣΟΥΛΑΚΗΣ ΕΜΜΑΝΟΥΗΛ</t>
  </si>
  <si>
    <t>12-34494</t>
  </si>
  <si>
    <t>ΚΟΝΤΗΣ ΑΝΑΣΤΑΣΙΟΣ</t>
  </si>
  <si>
    <t>ΛΑΜΠΡΟΠΟΥΛΟΣ ΠΑΝΑΓΙΩΤΗΣ</t>
  </si>
  <si>
    <t>ΜΠΟΖΟΝΕΛΟΣ ΠΑΝΟΣ-ΗΛΙΑΣ</t>
  </si>
  <si>
    <t>Α.Ο.ΓΛΥΦΑΔΑΣ ΦΙΛΙΑ 2000</t>
  </si>
  <si>
    <t>12-32825</t>
  </si>
  <si>
    <t>ΝΟΜΙΚΟΣ ΠΑΝΤΕΛΗΣ</t>
  </si>
  <si>
    <t>12-33358</t>
  </si>
  <si>
    <t>ΞΕΦΤΕΡΗ ΕΛΕΝΗ-ΕΙΡΗΝΗ</t>
  </si>
  <si>
    <t>12-34459</t>
  </si>
  <si>
    <t>ΠΑΠΟΥΤΣΗΣ ΚΩΝΣΤΑΝΤΙΝΟΣ</t>
  </si>
  <si>
    <t>ΠΑΤΡΑΣ ΑΛΚΙΒΙΑΔΗΣ</t>
  </si>
  <si>
    <t>ΡΙΖΟΣ ΑΝΑΣΤΑΣΙΟΣ</t>
  </si>
  <si>
    <t>12-30605</t>
  </si>
  <si>
    <t>ΣΑΡΡΗΣ ΕΛΕΥΘΕΡΙΟΣ</t>
  </si>
  <si>
    <t>12-33309</t>
  </si>
  <si>
    <t>ΣΔΡΟΛΑΣ ΣΤΑΥΡΟΣ</t>
  </si>
  <si>
    <t>ΣΙΑΝΗΣ ΘΑΝΑΣΗΣ</t>
  </si>
  <si>
    <t>ΤΣΙΧΡΙΤΖΗΣ ΣΩΚΡΑΤΗΣ-ΦΙΛΙΠΠΟΣ</t>
  </si>
  <si>
    <t>Α.Σ.Α.ΑΓΡΙΝΙΟΥ</t>
  </si>
  <si>
    <t>12-33563</t>
  </si>
  <si>
    <t>ΚΑΤΩΠΟΔΗΣ ΚΩΝΣΤΑΝΤΙΝΟΣ</t>
  </si>
  <si>
    <t>ΚΟΝΟΠΙΣΗΣ ΒΑΣΙΛΕΙΟΣ</t>
  </si>
  <si>
    <t>12-32805</t>
  </si>
  <si>
    <t>ΑΒΡΑΜΙΔΗΣ ΓΙΑΝΝΗΣ</t>
  </si>
  <si>
    <t>ΑΓΓΕΛΟΠΟΥΛΟΣ ΧΡΗΣΤΟΣ</t>
  </si>
  <si>
    <t>12-34608</t>
  </si>
  <si>
    <t>ΑΡΑΠΗΣ ΕΛΕΥΘΕΡΙΟΣ</t>
  </si>
  <si>
    <t>12-31868</t>
  </si>
  <si>
    <t>ΒΑΣΙΛΟΓΛΟΥ ΘΕΟΔΩΡΟΣ</t>
  </si>
  <si>
    <t>12-34281</t>
  </si>
  <si>
    <t>ΓΕΩΡΓΑΚΟΠΟΥΛΟΣ ΑΓΓΕΛΟΣ-ΤΑΞΙΑΡΧΗΣ</t>
  </si>
  <si>
    <t>ΘΑΝΗΣ ΣΠΥΡΟΣ</t>
  </si>
  <si>
    <t>ΙΑΤΡΟΥ ΛΕΩΝΙΔΑΣ</t>
  </si>
  <si>
    <t>12-33324</t>
  </si>
  <si>
    <t>ΚΑΛΑΝΤΖΗΣ ΝΙΚΟΛΑΟΣ</t>
  </si>
  <si>
    <t>12-34453</t>
  </si>
  <si>
    <t>ΚΑΡΑΓΙΑΝΝΗΣ ΚΩΝ/ΝΟΣ</t>
  </si>
  <si>
    <t>ΚΑΡΑΓΙΑΝΝΗΣ ΠΑΝΑΓΙΩΤΗΣ</t>
  </si>
  <si>
    <t>Σ.Φ.Α.ΜΕΛΙΣΣΙΩΝ Ο ΦΟΙΒΟΣ</t>
  </si>
  <si>
    <t>12-31985</t>
  </si>
  <si>
    <t>ΚΑΡΑΜΑΝΟΣ ΒΑΣΙΛΕΙΟΣ</t>
  </si>
  <si>
    <t>12-32836</t>
  </si>
  <si>
    <t>ΚΕΦΑΛΑΣ ΓΙΩΡΓΟΣ</t>
  </si>
  <si>
    <t>ΚΟΗΣ ΑΝΔΡΕΑΣ</t>
  </si>
  <si>
    <t>ΚΟΛΙΟΠΟΥΛΟΣ ΣΠΥΡΙΔΩΝ</t>
  </si>
  <si>
    <t>12-31504</t>
  </si>
  <si>
    <t>ΚΟΥΤΣΟΧΙΩΝΗΣ ΟΔΥΣΣΕΑΣ</t>
  </si>
  <si>
    <t>12-35024</t>
  </si>
  <si>
    <t>ΚΡΩΦΟΡΝΤ ΘΩΜΑΣ-ΛΩΡΕΝΣ</t>
  </si>
  <si>
    <t>12-32390</t>
  </si>
  <si>
    <t>ΚΩΣΤΑΣ ΛΑΜΠΡΟΣ</t>
  </si>
  <si>
    <t>12-35116</t>
  </si>
  <si>
    <t>ΛΑΦΙΑΤΗΣ ΕΥΣΤΡΑΤΙΟΣ</t>
  </si>
  <si>
    <t>12-32432</t>
  </si>
  <si>
    <t>ΛΙΟΛΙΟΣ ΝΙΚΟΛΑΟΣ</t>
  </si>
  <si>
    <t>12-34825</t>
  </si>
  <si>
    <t>ΛΟΓΟΘΕΤΗΣ ΧΑΡΑΛΑΜΠΟΣ</t>
  </si>
  <si>
    <t>ΜΑΪΧΟΣ ΑΛΕΞΑΝΔΡΟΣ</t>
  </si>
  <si>
    <t>12-35113</t>
  </si>
  <si>
    <t>ΜΑΝΟΣ ΓΕΩΡΓΙΟΣ</t>
  </si>
  <si>
    <t>12-30530</t>
  </si>
  <si>
    <t>ΜΑΥΡΟΜΜΑΤΗΣ ΚΩΝΣΤΑΝΤΙΝΟΣ</t>
  </si>
  <si>
    <t>12-30870</t>
  </si>
  <si>
    <t>ΜΕΡΙΧΩΡΙΤΗΣ ΙΩΑΝΝΗΣ</t>
  </si>
  <si>
    <t>ΜΟΥΡΣΕΛΑΣ ΑΘΑΝΑΣΙΟΣ</t>
  </si>
  <si>
    <t>Ο.Α.ΠΕΙΡΑΙΑ</t>
  </si>
  <si>
    <t>12-32819</t>
  </si>
  <si>
    <t>ΜΠΑΛΑΤΣΟΣ ΑΛΕΞΑΝΔΡΟΣ</t>
  </si>
  <si>
    <t>ΜΠΑΡΚΑΣ ΙΑΣΟΝΑΣ</t>
  </si>
  <si>
    <t>12-34706</t>
  </si>
  <si>
    <t>ΜΠΙΛΛΙΑΣ ΘΕΟΔΩΡΟΣ</t>
  </si>
  <si>
    <t>ΝΑΣΙΑΚΟΣ ΔΗΜΗΤΡΗΣ</t>
  </si>
  <si>
    <t>Α.Π.Ο.ΣΑΝΝΥ ΣΠΟΡΤΣ ΚΛΑΜΠ</t>
  </si>
  <si>
    <t>12-33393</t>
  </si>
  <si>
    <t>ΞΥΝΟΣ ΑΘΑΝΑΣΙΟΣ</t>
  </si>
  <si>
    <t>ΟΞΥΖΟΓΛΟΥ ΑΝΤΩΝΗΣ</t>
  </si>
  <si>
    <t>12-35043</t>
  </si>
  <si>
    <t>ΠΑΝΑΓΗΣ ΕΜΜΑΝΟΥΗΛ</t>
  </si>
  <si>
    <t>12-34518</t>
  </si>
  <si>
    <t>ΠΑΠΑΔΟΠΟΥΛΟΣ ΔΗΜΗΤΡΗΣ</t>
  </si>
  <si>
    <t>ΠΑΠΑΔΟΠΟΥΛΟΣ ΘΕΟΔΩΡΟΣ</t>
  </si>
  <si>
    <t>ΠΑΠΑΚΩΝΣΤΑΝΤΙΝΟΥ ΜΑΡΙΟΣ-ΧΡΗΣΤΟΣ</t>
  </si>
  <si>
    <t>ΛΑΡΙΣΑΪΚΟΣ Ο.Α.</t>
  </si>
  <si>
    <t>ΠΑΥΛΙΔΗΣ ΚΩΝΣΤΑΝΤΙΝΟΣ</t>
  </si>
  <si>
    <t>Ο.Α.ΤΟΥΜΠΑΣ</t>
  </si>
  <si>
    <t>12-32931</t>
  </si>
  <si>
    <t>ΠΕΤΡΑΚΗΣ ΓΙΩΡΓΟΣ</t>
  </si>
  <si>
    <t>ΡΗΓΟΥΤΣΟΣ ΣΕΒΑΣΤΙΑΝΟΣ</t>
  </si>
  <si>
    <t>ΣΑΒΑΛΙΟ ΜΑΡΙΟ</t>
  </si>
  <si>
    <t>12-29388</t>
  </si>
  <si>
    <t>ΣΑΛΓΚΑΜΗΣ ΔΑΝΙΗΛ</t>
  </si>
  <si>
    <t>12-32954</t>
  </si>
  <si>
    <t>ΣΑΛΠΑΣ ΠΕΤΡΟΣ</t>
  </si>
  <si>
    <t>ΣΔΡΑΚΑΣ ΚΩΝΣΤΑΝΤΙΝΟΣ</t>
  </si>
  <si>
    <t>ΣΙΔΕΡΙΔΗΣ ΔΗΜΗΤΡΙΟΣ-ΞΕΝΟΦΩΝ</t>
  </si>
  <si>
    <t>Α.Ο.ΑΤΡΟΜΗΤΟΣ ΤΡΙΑΔΙΟΥ</t>
  </si>
  <si>
    <t>ΣΤΙΓΚΑΣ ΑΝΔΡΕΑΣ</t>
  </si>
  <si>
    <t>12-33926</t>
  </si>
  <si>
    <t>ΣΥΜΕΩΝΙΔΗΣ ΙΑΣΩΝ</t>
  </si>
  <si>
    <t>ΤΖΩΡΤΖΗΣ ΚΥΡΙΑΚΟΣ</t>
  </si>
  <si>
    <t>ΤΡΑΚΑΣ ΧΡΗΣΤΟΣ</t>
  </si>
  <si>
    <t>ΤΡΝΙΝΙΤΣ ΝΙΚΟΛΑ</t>
  </si>
  <si>
    <t>Ο.Α.ΧΕΡΣΟΝΗΣΟΥ</t>
  </si>
  <si>
    <t>ΤΣΑΛΑΣ ΓΙΑΝΝΗΣ</t>
  </si>
  <si>
    <t>Ο.Α.ΑΓΙΩΝ ΑΝΑΡΓΥΡΩΝ</t>
  </si>
  <si>
    <t>ΤΣΙΑΜΑΣ ΑΘΑΝΑΣΙΟΣ</t>
  </si>
  <si>
    <t>ΤΣΙΑΜΑΣ ΝΙΚΟΣ</t>
  </si>
  <si>
    <t>12-34647</t>
  </si>
  <si>
    <t>ΦΛΩΡΟΠΟΥΛΟΣ ΧΡΙΣΤΟΦΟΡΟΣ</t>
  </si>
  <si>
    <t>ΦΡΑΪΔΑΚΗΣ ΜΑΝΟΛΗΣ</t>
  </si>
  <si>
    <t>12-34006</t>
  </si>
  <si>
    <t>ΧΑΤΖΗΣΑΒΒΑΣ ΧΡΗΣΤΟΣ</t>
  </si>
  <si>
    <t>12-30741</t>
  </si>
  <si>
    <t xml:space="preserve">ΧΟΛΕΒΑΣ  ΑΘΑΝΑΣΙΟΣ </t>
  </si>
  <si>
    <t>12-34517</t>
  </si>
  <si>
    <t>ΧΟΥΣΟΣ ΠΑΝΑΓΙΩΤΗΣ</t>
  </si>
  <si>
    <t>ΑΛΕΞΙΟΥ ΑΓΓΕΛΟΣ</t>
  </si>
  <si>
    <t>ΛΟΥΚΟΠΟΥΛΟΣ ΓΕΩΡΓΙΟΣ</t>
  </si>
  <si>
    <t>ΠΑΠΑΓΙΑΝΑΚΟΠΟΥΛΟΣ ΝΙΚΟΛΑΟΣ</t>
  </si>
  <si>
    <t>ΤΡΟΧΟΠΟΥΛΟΣ ΓΕΩΡΓΙΟΣ</t>
  </si>
  <si>
    <t>ΤΡΟΧΟΠΟΥΛΟΣ ΙΣΑΑΚ-ΕΛΙΣΣΑΙΟΣ</t>
  </si>
  <si>
    <t>12-34708</t>
  </si>
  <si>
    <t>ΤΣΑΚΜΑΚΙΔΗΣ ΑΠΟΣΤΟΛΟΣ</t>
  </si>
  <si>
    <t>12-32482</t>
  </si>
  <si>
    <t>ΒΑΣΙΟΣ ΚΩΝΣΤΑΝΤΙΝΟΣ-ΜΙΧΑΗΛ</t>
  </si>
  <si>
    <t>ΓΑΚΙΔΗΣ ΧΡΗΣΤΟΣ-ΣΩΤΗΡΙΟΣ</t>
  </si>
  <si>
    <t>Ο.Π.ΘΕΣΣΑΛΟΝΙΚΗΣ ΜΑΚΕΔΟΝΙΑ 92</t>
  </si>
  <si>
    <t>ΔΕΛΗΣΤΑΘΗΣ ΚΩΝΣΤΑΝΤΙΝΟΣ</t>
  </si>
  <si>
    <t>ΚΑΡΑΠΑΣ ΚΛΕΩΝ</t>
  </si>
  <si>
    <t>ΛΟΥΡΔΑΣ ΝΙΚΟΛΑΟΣ</t>
  </si>
  <si>
    <t>ΜΑΡΓΙΩΛΑΣ ΣΤΕΡΓΙΟΣ</t>
  </si>
  <si>
    <t>Γ.Σ.ΕΛΕΥΘΕΡΙΟΥ ΚΟΡΔ.ΑΡΓΟΝΑΥΤΕΣ</t>
  </si>
  <si>
    <t>12-33605</t>
  </si>
  <si>
    <t>ΜΙΧΑΛΟΠΟΥΛΟΣ ΑΛΕΞΑΝΔΡΟΣ</t>
  </si>
  <si>
    <t>ΠΑΓΓΕΣ ΒΑΣΙΛΕΙΟΣ</t>
  </si>
  <si>
    <t>12-34462</t>
  </si>
  <si>
    <t>ΠΕΤΣΟΥΚΗΣ ΓΕΩΡΓΙΟΣ</t>
  </si>
  <si>
    <t>ΤΑΛΙΟΥΡΗΣ ΓΕΩΡΓΙΟΣ</t>
  </si>
  <si>
    <t>12-29321</t>
  </si>
  <si>
    <t>ΑΝΑΣΤΟΠΟΥΛΟΣ ΝΙΚΟΛΑΟΣ</t>
  </si>
  <si>
    <t>ΚΑΦΙΡΗΣ ΑΓΓΕΛΟΣ</t>
  </si>
  <si>
    <t>ΠΑΠΑΔΗΜΗΤΡΙΟΥ ΕΡΜΗΣ</t>
  </si>
  <si>
    <t>ΜΑΪΣΤΡΟΣ ΚΩΝΣΤΑΝΤΙΝΟΣ</t>
  </si>
  <si>
    <t>ΜΟΥΣΤΑΚΗΣ ΙΑΣΩΝ</t>
  </si>
  <si>
    <t>12-33864</t>
  </si>
  <si>
    <t>ΝΑΝΟΥΡΗΣ ΓΕΩΡΓΙΟΣ</t>
  </si>
  <si>
    <t>ΡΗΓΑΣ ΑΘΑΝΑΣΙΟΣ</t>
  </si>
  <si>
    <t>ΣΙΟΥΛΗΣ ΒΑΣΙΛΗΣ</t>
  </si>
  <si>
    <t>ΤΡΙΑΝΤΑΦΥΛΛΙΔΗΣ ΑΚΗΣ-ΝΙΚΟΛΑΟΣ</t>
  </si>
  <si>
    <t>ΚΩΣΤΑΡΑΣ ΠΑΝΑΓΙΩΤΗΣ</t>
  </si>
  <si>
    <t>ΚΑΠΙΡΗΣ ΣΤΑΜΑΤΗΣ</t>
  </si>
  <si>
    <t>14-27951</t>
  </si>
  <si>
    <t>ΣΚΟΡΙΛΑΣ ΑΛΕΞΑΝΔΡΟΣ</t>
  </si>
  <si>
    <t>ΑΓΙΟΥΣ ΓΕΩΡΓΙΟΣ</t>
  </si>
  <si>
    <t>14-24455</t>
  </si>
  <si>
    <t>ΠΙΤΣΙΝΗΣ ΔΗΜΗΤΡΙΟΣ</t>
  </si>
  <si>
    <t>ΑΝΔΡΩΝΗΣ ΙΩΑΝΝΗΣ</t>
  </si>
  <si>
    <t>14-30054</t>
  </si>
  <si>
    <t>14-29854</t>
  </si>
  <si>
    <t>14-28405</t>
  </si>
  <si>
    <t>ΚΑΡΔΑΡΗΣ ΑΝΔΡΕΑΣ</t>
  </si>
  <si>
    <t>ΝΑΟΥΜ ΣΠΥΡΙΔΩΝ</t>
  </si>
  <si>
    <t>ΝΙΑΡΧΟΣ ΝΙΚΗΤΑΣ</t>
  </si>
  <si>
    <t>14-29804</t>
  </si>
  <si>
    <t>14-26533</t>
  </si>
  <si>
    <t>ΖΕΡΔΙΛΑΣ ΑΙΤΟΡ</t>
  </si>
  <si>
    <t>14-29185</t>
  </si>
  <si>
    <t>ΚΟΤΣΑΡΙΝΗΣ ΒΑΣΙΛΕΙΟΣ</t>
  </si>
  <si>
    <t>ΒΑΡΔΑΚΗΣ ΒΑΣΙΛΕΙΟΣ</t>
  </si>
  <si>
    <t>14-28426</t>
  </si>
  <si>
    <t>ΦΩΤΕΙΝΟΠΟΥΛΟΣ ΙΩΑΝΝΗΣ</t>
  </si>
  <si>
    <t>14-31488</t>
  </si>
  <si>
    <t>14-29808</t>
  </si>
  <si>
    <t>ΑΡΕΤΑΚΗΣ ΙΩΑΝΝΗΣ</t>
  </si>
  <si>
    <t>ΣΗΜΑΙΟΦΟΡΙΔΗΣ ΧΑΡΑΛΑΜΠΟΣ</t>
  </si>
  <si>
    <t>ΝΑΣΙΟΠΟΥΛΟΣ ΓΕΩΡΓΙΟΣ</t>
  </si>
  <si>
    <t>14-28958</t>
  </si>
  <si>
    <t>ΠΑΧΑΚΗΣ ΝΙΚΟΛΑΟΣ-ΑΝΔΡΕΑΣ</t>
  </si>
  <si>
    <t>14-27371</t>
  </si>
  <si>
    <t>ΤΣΙΤΣΙΠΑΣ ΠΕΤΡΟΣ</t>
  </si>
  <si>
    <t>14-28083</t>
  </si>
  <si>
    <t>ΧΡΙΣΤΟΔΟΥΛΟΥ ΒΕΛΙΣΣΑΡΙΟΣ</t>
  </si>
  <si>
    <t>14-28084</t>
  </si>
  <si>
    <t>ΙΩΑΝΝΙΔΗΣ ΠΕΤΡΟΣ</t>
  </si>
  <si>
    <t>14-29857</t>
  </si>
  <si>
    <t>14-29567</t>
  </si>
  <si>
    <t>ΜΠΙΛΛΗΣ ΑΘΑΝΑΣΙΟΣ</t>
  </si>
  <si>
    <t>ΕΞΙΖΙΔΗΣ-ΜΑΓΙΕΡ ΤΕΪΛΟΡ</t>
  </si>
  <si>
    <t>14-31989</t>
  </si>
  <si>
    <t>ΦΟΥΖΑΣ ΑΝΑΣΤΑΣΙΟΣ</t>
  </si>
  <si>
    <t>14-29179</t>
  </si>
  <si>
    <t>ΤΖΩΡΤΖΟΣ ΣΤΑΥΡΟΣ</t>
  </si>
  <si>
    <t>ΣΩΤΗΡΟΠΟΥΛΟΣ ΔΗΜΗΤΡΙΟΣ</t>
  </si>
  <si>
    <t>ΤΣΑΡΚΝΙΑΣ ΣΤΕΡΓΙΟΣ</t>
  </si>
  <si>
    <t>14-28879</t>
  </si>
  <si>
    <t>14-27841</t>
  </si>
  <si>
    <t>ΠΑΠΑΪΩΑΝΝΟΥ ΟΔΥΣΣΕΑΣ</t>
  </si>
  <si>
    <t>Μ.Γ.Σ.ΑΠΟΛΛΩΝ ΚΑΛΑΜΑΡΙΑΣ</t>
  </si>
  <si>
    <t>ΦΡΙΣΗΡΑΣ ΣΤΕΦΑΝΟΣ</t>
  </si>
  <si>
    <t>ΚΑΪΜΑΡΑΣ ΧΡΗΣΤΟΣ</t>
  </si>
  <si>
    <t>14-31476</t>
  </si>
  <si>
    <t>14-28465</t>
  </si>
  <si>
    <t>ΚΟΥΔΟΥΝΑΣ ΜΙΛΤΙΑΔΗΣ</t>
  </si>
  <si>
    <t>14-30989</t>
  </si>
  <si>
    <t>ΣΑΡΑΜΑΝΤΙΤΣ ΠΑΥΛΟΣ</t>
  </si>
  <si>
    <t>Ο.Α.ΕΥΟΣΜΟΥ ΘΕΣΣΑΛΟΝΙΚΗΣ</t>
  </si>
  <si>
    <t>14-28575</t>
  </si>
  <si>
    <t>ΨΑΡΙΑΔΗΣ ΜΙΧΑΛΗΣ</t>
  </si>
  <si>
    <t>14-29888</t>
  </si>
  <si>
    <t>ΤΡΙΚΚΑΣ-ΨΩΜΑΣ ΝΙΚΟΛΑΟΣ</t>
  </si>
  <si>
    <t>Α.Σ.ΤΕΝΙΣ ΚΛΑΜΠ ΚΟΖΑΝΗΣ</t>
  </si>
  <si>
    <t>14-29372</t>
  </si>
  <si>
    <t>ΚΟΤΖΑΜΑΝΗΣ ΝΙΚΟΛΑΟΣ</t>
  </si>
  <si>
    <t>14-28356</t>
  </si>
  <si>
    <t>ΕΞΙΖΙΔΗΣ-ΜΑΓΙΕΡ ΤΖΕΪΣΟΝ-ΒΙΛΛΥ</t>
  </si>
  <si>
    <t>ΠΗΛΙΟΥΝΗΣ ΜΙΧΑΗΛ</t>
  </si>
  <si>
    <t>14-29726</t>
  </si>
  <si>
    <t>ΜΙΣΔΡΑΧΗΣ ΛΕΑΝΔΡΟΣ</t>
  </si>
  <si>
    <t>ΤΣΟΜΛΕΚΤΣΟΓΛΟΥ ΝΙΚΟΛΑΟΣ</t>
  </si>
  <si>
    <t>14-30061</t>
  </si>
  <si>
    <t>14-30312</t>
  </si>
  <si>
    <t>ΝΤΑΝΤΙΝΗΣ ΑΓΓΕΛΟΣ</t>
  </si>
  <si>
    <t>14-31213</t>
  </si>
  <si>
    <t>ΦΡΑΓΚΙΣΤΑΣ ΕΥΑΓΓΕΛΟΣ</t>
  </si>
  <si>
    <t>ΚΑΛΛΙΤΣΗΣ ΚΩΝΣΤΑΝΤΙΝΟΣ</t>
  </si>
  <si>
    <t>ΜΑΓΚΛΑΡΑΣ ΕΥΑΓΓΕΛΟΣ</t>
  </si>
  <si>
    <t>14-29257</t>
  </si>
  <si>
    <t>ΚΥΡΙΑΚΑΚΗΣ-ΜΕΣΣΑΡΙΤΑΚΗΣ ΓΕΩΡΓΙΟΣ</t>
  </si>
  <si>
    <t>14-90115</t>
  </si>
  <si>
    <t>14-30411</t>
  </si>
  <si>
    <t>ΔΑΓΚΛΗΣ ΧΡΗΣΤΟΣ-ΠΑΝΑΓΙΩΤΗΣ</t>
  </si>
  <si>
    <t>14-28866</t>
  </si>
  <si>
    <t>ΣΤΕΡΓΙΟΥΛΑΣ ΧΡΗΣΤΟΣ-ΜΑΡΙΟΣ</t>
  </si>
  <si>
    <t>14-90102</t>
  </si>
  <si>
    <t>ΤΣΙΚΟΒ ΑΛΕΞΑΝΔΡΟΣ</t>
  </si>
  <si>
    <t>14-29855</t>
  </si>
  <si>
    <t>14-31084</t>
  </si>
  <si>
    <t>ΧΑΛΚΙΔΗΣ ΘΕΟΔΩΡΟΣ</t>
  </si>
  <si>
    <t>ΑΓΓΕΛΟΠΟΥΛΟΣ ΜΙΛΤΙΑΔΗΣ</t>
  </si>
  <si>
    <t>14-32270</t>
  </si>
  <si>
    <t>ΠΙΓΓΟΣ ΓΕΩΡΓΙΟΣ</t>
  </si>
  <si>
    <t>14-28153</t>
  </si>
  <si>
    <t>ΤΣΙΒΟΥΡΑΚΗΣ ΑΝΤΩΝΙΟΣ</t>
  </si>
  <si>
    <t>14-29650</t>
  </si>
  <si>
    <t>14-30044</t>
  </si>
  <si>
    <t>ΠΕΝΤΟΥΣΗΣ ΠΑΡΙΣ</t>
  </si>
  <si>
    <t>14-32212</t>
  </si>
  <si>
    <t>14-30060</t>
  </si>
  <si>
    <t>14-29399</t>
  </si>
  <si>
    <t>14-31714</t>
  </si>
  <si>
    <t>14-31272</t>
  </si>
  <si>
    <t>14-31553</t>
  </si>
  <si>
    <t>14-27871</t>
  </si>
  <si>
    <t>ΠΟΥΛΑΚΗΣ ΜΙΛΤΙΑΔΗΣ</t>
  </si>
  <si>
    <t>Ο.Α.ΚΑΒΑΛΑΣ ΑΛΕΞΑΝΔΡΟΣ</t>
  </si>
  <si>
    <t>14-28129</t>
  </si>
  <si>
    <t>14-29812</t>
  </si>
  <si>
    <t>ΣΤΑΥΡΟΥ ΕΛΕΥΘΕΡΙΟΣ-ΕΜΜΑΝΟΥΗΛ</t>
  </si>
  <si>
    <t>ΣΙΟΝΤΗΣ ΒΑΣΙΛΕΙΟΣ</t>
  </si>
  <si>
    <t>14-31303</t>
  </si>
  <si>
    <t>ΚΟΥΤΡΟΥΜΠΗΣ ΝΙΚΟΛΑΟΣ</t>
  </si>
  <si>
    <t>14-32035</t>
  </si>
  <si>
    <t>14-32605</t>
  </si>
  <si>
    <t>14-31990</t>
  </si>
  <si>
    <t>14-30766</t>
  </si>
  <si>
    <t>14-29626</t>
  </si>
  <si>
    <t>ΒΑΡΕΛΗΣ ΝΙΚΟΛΑΟΣ</t>
  </si>
  <si>
    <t>14-29895</t>
  </si>
  <si>
    <t>14-26458</t>
  </si>
  <si>
    <t>ΧΟΝΔΡΟΣ ΙΑΣΩΝ-ΣΤΥΛΙΑΝΟΣ</t>
  </si>
  <si>
    <t>14-28874</t>
  </si>
  <si>
    <t>ΒΡΕΤΤΟΣ ΣΤΕΦΑΝΟΣ</t>
  </si>
  <si>
    <t>14-29944</t>
  </si>
  <si>
    <t>14-29760</t>
  </si>
  <si>
    <t>14-30193</t>
  </si>
  <si>
    <t>14-29500</t>
  </si>
  <si>
    <t>ΜΠΑΛΤΑΓΙΑΝΝΗΣ ΝΙΚΟΛΑΟΣ</t>
  </si>
  <si>
    <t>14-28603</t>
  </si>
  <si>
    <t>14-28643</t>
  </si>
  <si>
    <t>14-31876</t>
  </si>
  <si>
    <t>ΝΙΚΟΛΑΚΟΠΟΥΛΟΣ ΒΑΣΙΛΕΙΟΣ</t>
  </si>
  <si>
    <t>14-30999</t>
  </si>
  <si>
    <t>14-27444</t>
  </si>
  <si>
    <t>14-27690</t>
  </si>
  <si>
    <t>ΣΠΥΡΟΠΟΥΛΟΣ ΑΘΑΝΑΣΙΟΣ</t>
  </si>
  <si>
    <t>14-31878</t>
  </si>
  <si>
    <t>14-30911</t>
  </si>
  <si>
    <t>ΚΑΡΑΜΗΤΡΟΥΣΗΣ ΑΝΤΩΝΙΟΣ</t>
  </si>
  <si>
    <t>Α.Ο.Α.ΠΟΣΕΙΔΩΝ ΘΕΣΣΑΛΟΝΙΚΗΣ</t>
  </si>
  <si>
    <t>ΚΑΖΑΝΑΣ ΙΩΑΝΝΗΣ</t>
  </si>
  <si>
    <t>14-90112</t>
  </si>
  <si>
    <t>ΤΑΞΙΑΡΧΟΥ ΠΟΛΥΧΡΟΝΙΟΣ</t>
  </si>
  <si>
    <t>14-28971</t>
  </si>
  <si>
    <t>14-30111</t>
  </si>
  <si>
    <t>14-26037</t>
  </si>
  <si>
    <t>ΠΑΠΑΚΩΝΣΤΑΝΤΙΝΟΥ ΜΑΡΙΟΣ</t>
  </si>
  <si>
    <t>14-31167</t>
  </si>
  <si>
    <t>14-29963</t>
  </si>
  <si>
    <t>14-25250</t>
  </si>
  <si>
    <t>14-29965</t>
  </si>
  <si>
    <t>14-32303</t>
  </si>
  <si>
    <t>14-30059</t>
  </si>
  <si>
    <t>14-29813</t>
  </si>
  <si>
    <t>ΤΖΑΝΗΣ ΑΡΙΣΤΕΙΔΗΣ</t>
  </si>
  <si>
    <t>14-30535</t>
  </si>
  <si>
    <t>14-28828</t>
  </si>
  <si>
    <t>ΖΟΥΓΛΗΣ ΗΡΑΚΛΗΣ</t>
  </si>
  <si>
    <t>ΣΠΗΛΙΩΤΟΠΟΥΛΟΣ ΑΓΓΕΛΟΣ</t>
  </si>
  <si>
    <t>14-32140</t>
  </si>
  <si>
    <t>14-32472</t>
  </si>
  <si>
    <t>ΜΑΝΟΥΣΑΚΗΣ ΔΗΜΗΤΡΙΟΣ-ΠΑΝΑΓΙΩΤΗΣ</t>
  </si>
  <si>
    <t>14-28970</t>
  </si>
  <si>
    <t>14-31708</t>
  </si>
  <si>
    <t>ΜΠΙΝΟΠΟΥΛΟΣ ΙΩΑΝΝΗΣ</t>
  </si>
  <si>
    <t>14-28957</t>
  </si>
  <si>
    <t>ΚΥΡΙΑΚΟΠΟΥΛΟΣ ΠΕΡΙΚΛΗΣ</t>
  </si>
  <si>
    <t>14-28959</t>
  </si>
  <si>
    <t>ΜΠΕΛΤΖΕΝΙΤΗΣ ΙΩΑΝΝΗΣ</t>
  </si>
  <si>
    <t>ΤΖΙΑΣΤΟΥΔΗΣ ΧΡΗΣΤΟΣ</t>
  </si>
  <si>
    <t>14-32524</t>
  </si>
  <si>
    <t>ΚΟΚΟΤΣΑΚΗΣ ΑΛΚΙΝΟΟΣ</t>
  </si>
  <si>
    <t>14-31285</t>
  </si>
  <si>
    <t>14-30946</t>
  </si>
  <si>
    <t>14-28251</t>
  </si>
  <si>
    <t>ΛΑΖΟΠΟΥΛΟΣ ΛΑΜΠΡΟΣ</t>
  </si>
  <si>
    <t>ΜΥΛΩΝΑΣ ΑΠΟΣΤΟΛΟΣ</t>
  </si>
  <si>
    <t>Α.Ο.ΤΑΤΟΪΟΥ</t>
  </si>
  <si>
    <t>14-32623</t>
  </si>
  <si>
    <t>14-30524</t>
  </si>
  <si>
    <t>14-28367</t>
  </si>
  <si>
    <t>14-32220</t>
  </si>
  <si>
    <t>ΣΦΙΚΤΗΣ ΠΑΝΑΓΙΩΤΗΣ</t>
  </si>
  <si>
    <t>14-29660</t>
  </si>
  <si>
    <t>ΓΚΕΡΕΚΟΣ ΣΠΥΡΙΔΩΝ</t>
  </si>
  <si>
    <t>14-28653</t>
  </si>
  <si>
    <t>ΚΑΡΑΓΙΑΝΝΗΣ ΜΙΧΑΛΗΣ</t>
  </si>
  <si>
    <t>ΚΑΡΕΛΑΣ ΠΑΝΑΓΙΩΤΗΣ</t>
  </si>
  <si>
    <t>14-29815</t>
  </si>
  <si>
    <t>ΠΑΠΙΓΓΙΩΤΗΣ ΔΗΜΗΤΡΙΟΣ</t>
  </si>
  <si>
    <t>14-29603</t>
  </si>
  <si>
    <t>14-28474</t>
  </si>
  <si>
    <t>ΧΡΟΝΟΠΟΥΛΟΣ ΔΗΜΗΤΡΙΟΣ</t>
  </si>
  <si>
    <t>ΛΑΖΑΡΙΔΗΣ ΓΕΩΡΓΙΟΣ-ΑΛΕΞΑΝΔΡΟΣ</t>
  </si>
  <si>
    <t>14-28473</t>
  </si>
  <si>
    <t>ΧΑΤΖΗΑΠΟΣΤΟΛΟΥ ΑΧΙΛΛΕΑΣ</t>
  </si>
  <si>
    <t>14-31791</t>
  </si>
  <si>
    <t>ΖΑΝΙΚΑΣ ΠΑΥΛΟΣ</t>
  </si>
  <si>
    <t>14-34511</t>
  </si>
  <si>
    <t>14-28424</t>
  </si>
  <si>
    <t>ΓΑΤΟΥΔΗΣ-ΜΑΛΙΝΔΡΕΤΟΣ ΝΙΚΟΛΑΟΣ</t>
  </si>
  <si>
    <t>14-32620</t>
  </si>
  <si>
    <t>14-32761</t>
  </si>
  <si>
    <t>ΜΙΝΤΑΣ ΝΙΚΟΛΑΟΣ</t>
  </si>
  <si>
    <t>14-29276</t>
  </si>
  <si>
    <t>ΠΑΠΟΥΛΙΑΣ ΣΩΚΡΑΤΗΣ</t>
  </si>
  <si>
    <t>ΜΑΝΟΥΣΑΚΗΣ ΚΥΡΙΑΚΟΣ</t>
  </si>
  <si>
    <t>14-30041</t>
  </si>
  <si>
    <t>14-30389</t>
  </si>
  <si>
    <t>14-31088</t>
  </si>
  <si>
    <t>ΣΤΑΥΡΟΥΛΑΚΗΣ ΓΕΩΡΓΙΟΣ</t>
  </si>
  <si>
    <t>ΤΑΜΠΑΚΗΣ ΘΕΟΧΑΡΗΣ</t>
  </si>
  <si>
    <t>14-26780</t>
  </si>
  <si>
    <t>ΖΑΓΟΡΑΙΟΣ ΚΩΝΣΤΑΝΤΙΝΟΣ</t>
  </si>
  <si>
    <t>14-31408</t>
  </si>
  <si>
    <t>ΑΝΑΣΤΑΣΙΑΔΗΣ ΦΩΤΙΟΣ</t>
  </si>
  <si>
    <t>ΑΝΔΡΙΟΠΟΥΛΟΣ ΚΩΝΣΤΑΝΤΙΝΟΣ</t>
  </si>
  <si>
    <t>14-29256</t>
  </si>
  <si>
    <t>14-29964</t>
  </si>
  <si>
    <t>14-29658</t>
  </si>
  <si>
    <t>ΠΑΤΕΡΑΣ ΔΙΑΜΑΝΤΗΣ</t>
  </si>
  <si>
    <t>14-28154</t>
  </si>
  <si>
    <t>ΒΑΡΒΕΡΑΚΗΣ ΓΕΩΡΓΙΟΣ</t>
  </si>
  <si>
    <t>ΓΑΛΑΤΙΑΝΟΣ ΗΛΙΑΣ</t>
  </si>
  <si>
    <t>14-31658</t>
  </si>
  <si>
    <t>14-30089</t>
  </si>
  <si>
    <t>ΑΛΕΞΑΝΔΡΙΔΗΣ ΧΑΡΑΛΑΜΠΟΣ</t>
  </si>
  <si>
    <t>14-30287</t>
  </si>
  <si>
    <t>14-30940</t>
  </si>
  <si>
    <t>14-30531</t>
  </si>
  <si>
    <t>ΝΙΚΟΛΑΪΔΗΣ ΝΙΚΟΛΑΟΣ</t>
  </si>
  <si>
    <t>14-33790</t>
  </si>
  <si>
    <t>ΚΟΝΤΟΓΙΩΡΓΑΚΗΣ ΙΩΑΝΝΗΣ</t>
  </si>
  <si>
    <t>14-33546</t>
  </si>
  <si>
    <t>14-30546</t>
  </si>
  <si>
    <t>14-31279</t>
  </si>
  <si>
    <t>14-32125</t>
  </si>
  <si>
    <t>14-32769</t>
  </si>
  <si>
    <t>14-31953</t>
  </si>
  <si>
    <t>14-30365</t>
  </si>
  <si>
    <t>ΕΛΕΥΘΕΡΙΑΔΗΣ ΑΝΕΣΤΗΣ</t>
  </si>
  <si>
    <t>14-31363</t>
  </si>
  <si>
    <t>14-32097</t>
  </si>
  <si>
    <t>ΤΣΑΡΠΑΛΗΣ ΗΛΙΑΣ</t>
  </si>
  <si>
    <t>14-33933</t>
  </si>
  <si>
    <t>14-29945</t>
  </si>
  <si>
    <t>14-30443</t>
  </si>
  <si>
    <t>14-90105</t>
  </si>
  <si>
    <t>ΑΛΕΞΑΚΗΣ ΠΕΤΡΟΣ</t>
  </si>
  <si>
    <t>ΚΡΑΣΟΥΔΑΚΗΣ ΙΩΑΝΝΗΣ-ΓΕΩΡΓΙΟΣ</t>
  </si>
  <si>
    <t>14-28486</t>
  </si>
  <si>
    <t>ΜΠΑΡΜΠΑΡΗΣ ΣΤΥΛΙΑΝΟΣ</t>
  </si>
  <si>
    <t>Ο.Α.ΠΑΡΟΥ</t>
  </si>
  <si>
    <t>ΚΟΥΚΟΥΛΙΘΡΑΣ ΙΩΑΝΝΗΣ</t>
  </si>
  <si>
    <t>14-29001</t>
  </si>
  <si>
    <t>ΜΕΛΙΣΣΙΝΟΣ ΔΗΜΗΤΡΙΟΣ</t>
  </si>
  <si>
    <t>14-30710</t>
  </si>
  <si>
    <t>14-28873</t>
  </si>
  <si>
    <t>ΒΡΕΤΤΟΣ ΓΙΩΡΓΟΣ</t>
  </si>
  <si>
    <t>14-28662</t>
  </si>
  <si>
    <t>ΠΑΛΗΚΙΔΗΣ ΑΛΕΞΑΝΔΡΟΣ</t>
  </si>
  <si>
    <t>ΠΑΠΑΔΟΠΟΥΛΟΣ ΠΑΝΑΓΙΩΤΗΣ</t>
  </si>
  <si>
    <t>14-29254</t>
  </si>
  <si>
    <t>ΤΡΙΑΝΤΑΦΥΛΛΙΔΗΣ ΑΛΕΞΑΝΔΡΟΣ</t>
  </si>
  <si>
    <t>ΓΕΡΟΓΙΑΝΝΗΣ ΑΛΕΞΑΝΔΡΟΣ</t>
  </si>
  <si>
    <t>14-30739</t>
  </si>
  <si>
    <t>ΑΡΒΑΝΙΤΗΣ ΓΕΩΡΓΙΟΣ</t>
  </si>
  <si>
    <t>14-32226</t>
  </si>
  <si>
    <t>ΚΟΣΜΙΔΗΣ ΓΕΩΡΓΙΟΣ</t>
  </si>
  <si>
    <t>14-28329</t>
  </si>
  <si>
    <t>ΠΛΙΟΓΚΑΣ ΗΛΙΑΣ</t>
  </si>
  <si>
    <t>Ο.Α.ΝΕΣΤΩΡΑΣ ΓΙΑΝΝΙΤΣΩΝ</t>
  </si>
  <si>
    <t>14-32316</t>
  </si>
  <si>
    <t>14-33917</t>
  </si>
  <si>
    <t>ΚΑΒΑΛΛΙΕΡΟΣ ΚΩΝΣΤΑΝΤΙΝΟΣ</t>
  </si>
  <si>
    <t>14-33040</t>
  </si>
  <si>
    <t>14-30080</t>
  </si>
  <si>
    <t>14-31584</t>
  </si>
  <si>
    <t>14-31882</t>
  </si>
  <si>
    <t>14-32654</t>
  </si>
  <si>
    <t>ΓΚΕΛΗΣ ΓΕΩΡΓΙΟΣ</t>
  </si>
  <si>
    <t>14-28794</t>
  </si>
  <si>
    <t>ΚΙΟΥΡΤΗΣ ΔΗΜΗΤΡΙΟΣ</t>
  </si>
  <si>
    <t>ΚΟΥΤΣΟΓΙΑΝΝΗΣ ΑΝΔΡΕΑΣ</t>
  </si>
  <si>
    <t>14-29763</t>
  </si>
  <si>
    <t>ΤΖΙΜΟΓΙΑΝΝΗΣ ΑΛΕΞΑΝΔΡΟΣ-ΔΗΜΗΤΡΙΟΣ</t>
  </si>
  <si>
    <t>14-33325</t>
  </si>
  <si>
    <t>14-30778</t>
  </si>
  <si>
    <t>ΛΙΑΤΣΟΣ ΔΗΜΗΤΡΙΟΣ</t>
  </si>
  <si>
    <t>14-31426</t>
  </si>
  <si>
    <t>14-34822</t>
  </si>
  <si>
    <t>14-30792</t>
  </si>
  <si>
    <t>14-29896</t>
  </si>
  <si>
    <t>14-30135</t>
  </si>
  <si>
    <t>14-32773</t>
  </si>
  <si>
    <t>ΚΩΛΕΤΣΗΣ ΛΑΜΠΡΟΣ</t>
  </si>
  <si>
    <t>14-32468</t>
  </si>
  <si>
    <t>14-31428</t>
  </si>
  <si>
    <t>14-31549</t>
  </si>
  <si>
    <t>14-30486</t>
  </si>
  <si>
    <t>ΤΣΕΚΟΥΡΑΣ ΚΩΝΣΤΑΝΤΙΝΟΣ</t>
  </si>
  <si>
    <t>14-31389</t>
  </si>
  <si>
    <t>14-29300</t>
  </si>
  <si>
    <t>14-33602</t>
  </si>
  <si>
    <t>14-32211</t>
  </si>
  <si>
    <t>ΠΑΡΙΣΣΗΣ ΕΥΑΓΓΕΛΟΣ</t>
  </si>
  <si>
    <t>14-31811</t>
  </si>
  <si>
    <t>14-32100</t>
  </si>
  <si>
    <t>ΣΠΗΛΙΩΤΟΠΟΥΛΟΣ ΠΑΝΑΓΙΩΤΗΣ</t>
  </si>
  <si>
    <t>14-29814</t>
  </si>
  <si>
    <t>ΤΣΑΝΤΕΚΙΔΗΣ ΑΧΙΛΛΕΑΣ</t>
  </si>
  <si>
    <t>14-32045</t>
  </si>
  <si>
    <t>14-32898</t>
  </si>
  <si>
    <t>14-33289</t>
  </si>
  <si>
    <t>14-33499</t>
  </si>
  <si>
    <t>14-31778</t>
  </si>
  <si>
    <t>14-28604</t>
  </si>
  <si>
    <t>14-29859</t>
  </si>
  <si>
    <t>ΔΕΛΗΣ ΚΩΝΣΤΑΝΤΙΝΟΣ-ΔΗΜΗΤΡΙΟΣ</t>
  </si>
  <si>
    <t>14-31775</t>
  </si>
  <si>
    <t>ΣΟΦΗΣ ΝΙΚΟΛΑΟΣ</t>
  </si>
  <si>
    <t>14-30056</t>
  </si>
  <si>
    <t>ΧΑΤΖΗΓΙΑΝΝΗΣ ΣΤΑΥΡΟΣ</t>
  </si>
  <si>
    <t>ΓΚΑΛΤΣΙΔΗΣ ΧΡΗΣΤΟΣ</t>
  </si>
  <si>
    <t>Α.Ο.Α.ΑΣΤΕΡΑΣ ΘΕΣΣΑΛΟΝΙΚΗΣ</t>
  </si>
  <si>
    <t>14-30790</t>
  </si>
  <si>
    <t>14-29686</t>
  </si>
  <si>
    <t>14-33531</t>
  </si>
  <si>
    <t>14-31207</t>
  </si>
  <si>
    <t>ΣΦΕΝΔΟΥΡΑΚΗΣ ΜΑΡΙΟΣ</t>
  </si>
  <si>
    <t>14-31331</t>
  </si>
  <si>
    <t>14-32389</t>
  </si>
  <si>
    <t>14-29042</t>
  </si>
  <si>
    <t>ΚΑΛΟΓΕΡΟΠΟΥΛΟΣ ΘΕΟΔΩΡΟΣ</t>
  </si>
  <si>
    <t>ΓΙΑΚΟΥΜΑΚΗΣ ΙΩΑΝΝΗΣ</t>
  </si>
  <si>
    <t>14-32165</t>
  </si>
  <si>
    <t>ΓΙΑΤΣΟΣ ΠΟΛΥΜΕΡΟΣ-ΠΑΝΑΓΙΩΤΗΣ</t>
  </si>
  <si>
    <t>ΕΣΚΙΟΓΛΟΥ ΣΤΕΦΑΝΟΣ</t>
  </si>
  <si>
    <t>14-33963</t>
  </si>
  <si>
    <t>14-32051</t>
  </si>
  <si>
    <t>ΚΥΡΛΑΣ ΣΤΑΥΡΟΣ</t>
  </si>
  <si>
    <t>14-28777</t>
  </si>
  <si>
    <t>ΣΤΟΪΔΗΣ ΝΙΚΟΛΑΟΣ-ΝΙΚΗΦΟΡΟΣ</t>
  </si>
  <si>
    <t>14-30988</t>
  </si>
  <si>
    <t>14-31595</t>
  </si>
  <si>
    <t>14-32952</t>
  </si>
  <si>
    <t>14-34041</t>
  </si>
  <si>
    <t>14-29952</t>
  </si>
  <si>
    <t>ΚΑΝΕΛΛΟΠΟΥΛΟΣ ΠΕΤΡΟΣ</t>
  </si>
  <si>
    <t>14-29933</t>
  </si>
  <si>
    <t>14-29811</t>
  </si>
  <si>
    <t>ΜΠΙΣΑΡΑ-ΜΑΪΛΙΑΝΗΣ ΑΝΤΑΜ</t>
  </si>
  <si>
    <t>14-33339</t>
  </si>
  <si>
    <t>ΠΑΣΧΑΛΙΔΗΣ ΜΑΡΙΟΣ</t>
  </si>
  <si>
    <t>ΤΣΕΚΜΕΖΟΓΛΟΥ ΑΝΕΣΤΗΣ</t>
  </si>
  <si>
    <t>14-32341</t>
  </si>
  <si>
    <t>ΧΑΛΒΑΤΖΗΣ ΕΥΑΓΓΕΛΟΣ</t>
  </si>
  <si>
    <t>ΖΑΦΕΙΡΗΣ ΣΠΥΡΟΣ</t>
  </si>
  <si>
    <t>14-30434</t>
  </si>
  <si>
    <t>ΚΡΟΝΤΗΡΑΣ ΑΝΑΣΤΑΣΙΟΣ</t>
  </si>
  <si>
    <t>ΜΑΓΓΟΣ ΘΩΜΑΣ</t>
  </si>
  <si>
    <t>ΠΑΠΟΥΔΑΣ-ΤΣΑΚΙΡΙΔΗΣ ΑΝΑΣΤΑΣΙΟΣ</t>
  </si>
  <si>
    <t>Σ.Α.ΔΡΑΜΑΣ</t>
  </si>
  <si>
    <t>ΦΑΣΙΛΗΣ ΚΥΡΙΑΚΟΣ</t>
  </si>
  <si>
    <t>14-30526</t>
  </si>
  <si>
    <t>14-29673</t>
  </si>
  <si>
    <t>14-30123</t>
  </si>
  <si>
    <t>ΚΑΜΑΡΑΣ ΡΑΦΑΗΛ-ΚΩΝΣΤΑΝΤΙΝΟΣ</t>
  </si>
  <si>
    <t>14-33134</t>
  </si>
  <si>
    <t>ΤΖΑΘΑΣ ΝΙΚΟΛΑΟΣ-ΣΩΤΗΡΙΟΣ</t>
  </si>
  <si>
    <t>14-30272</t>
  </si>
  <si>
    <t>ΤΖΕΛΗΣ ΑΝΔΡΕΑ-ΜΑΡΙΟΣ</t>
  </si>
  <si>
    <t>14-33622</t>
  </si>
  <si>
    <t>ΓΕΩΡΓΑΚΟΠΟΥΛΟΣ ΑΡΗΣ</t>
  </si>
  <si>
    <t>14-30851</t>
  </si>
  <si>
    <t>14-29066</t>
  </si>
  <si>
    <t>14-29587</t>
  </si>
  <si>
    <t>ΜΠΙΛΗΣ ΣΤΑΥΡΟΣ</t>
  </si>
  <si>
    <t>ΜΠΙΟΡΑΤΣ ΜΠΟΡΚΟ</t>
  </si>
  <si>
    <t>ΣΩΜΑΡΑΚΗΣ ΑΡΙΣΤΟΤΕΛΗΣ</t>
  </si>
  <si>
    <t>14-31991</t>
  </si>
  <si>
    <t>14-29828</t>
  </si>
  <si>
    <t>14-32393</t>
  </si>
  <si>
    <t>14-30890</t>
  </si>
  <si>
    <t>14-30771</t>
  </si>
  <si>
    <t>14-28224</t>
  </si>
  <si>
    <t>ΚΑΠΝΙΑΣ ΕΥΑΓΓΕΛΟΣ</t>
  </si>
  <si>
    <t>ΟΙΚΟΝΟΜΟΠΟΥΛΟΣ ΙΩΑΝΝΗΣ</t>
  </si>
  <si>
    <t>Ο.Α.ΚΟΡΙΝΘΟΥ</t>
  </si>
  <si>
    <t>14-34256</t>
  </si>
  <si>
    <t>ΜΥΛΩΝΟΠΟΥΛΟΣ ΘΕΟΔΩΡΟΣ</t>
  </si>
  <si>
    <t>ΦΙΛΑΘΛ.ΟΜΙΛΟΣ ΠΥΡΓΟΥ</t>
  </si>
  <si>
    <t>ΠΑΣΠΑΛΑΡΑΚΗΣ ΙΩΑΝΝΗΣ</t>
  </si>
  <si>
    <t>14-30846</t>
  </si>
  <si>
    <t>14-34584</t>
  </si>
  <si>
    <t>14-31810</t>
  </si>
  <si>
    <t>14-28252</t>
  </si>
  <si>
    <t>ΒΡΑΝΑΣ ΙΩΑΝΝΗΣ</t>
  </si>
  <si>
    <t>14-31813</t>
  </si>
  <si>
    <t>ΖΑΧΑΡΑΚΗΣ ΜΙΧΑΗΛ</t>
  </si>
  <si>
    <t>ΜΟΥΣΤΑΚΗΣ ΑΠΟΣΤΟΛΟΣ</t>
  </si>
  <si>
    <t>ΜΟΥΣΤΡΟΥΦΗΣ ΝΙΚΟΛΑΟΣ</t>
  </si>
  <si>
    <t>14-33904</t>
  </si>
  <si>
    <t>ΜΟΥΤΖΟΓΛΟΥ` ΝΙΚΟΣ</t>
  </si>
  <si>
    <t>14-31948</t>
  </si>
  <si>
    <t>14-32659</t>
  </si>
  <si>
    <t>14-33196</t>
  </si>
  <si>
    <t>14-32877</t>
  </si>
  <si>
    <t>ΚΟΥΣΤΕΝΗΣ ΚΩΝΣΤΑΝΤΙΝΟΣ</t>
  </si>
  <si>
    <t>ΑΡΑΜΠΑΤΖΗΣ ΠΑΝΑΓΙΩΤΗΣ</t>
  </si>
  <si>
    <t>14-33449</t>
  </si>
  <si>
    <t>14-30776</t>
  </si>
  <si>
    <t>14-29218</t>
  </si>
  <si>
    <t>ΠΛΑΤΗΣ ΕΛΕΥΘΕΡΙΟΣ</t>
  </si>
  <si>
    <t>14-29217</t>
  </si>
  <si>
    <t>ΠΛΑΤΗΣ ΚΩΝΣΤΑΝΤΙΝΟΣ</t>
  </si>
  <si>
    <t>14-30376</t>
  </si>
  <si>
    <t>14-30691</t>
  </si>
  <si>
    <t>14-30537</t>
  </si>
  <si>
    <t>14-31816</t>
  </si>
  <si>
    <t>14-32098</t>
  </si>
  <si>
    <t>ΔΡΙΒΑΣ ΧΑΡΑΛΑΜΠΟΣ</t>
  </si>
  <si>
    <t>14-32601</t>
  </si>
  <si>
    <t>14-29084</t>
  </si>
  <si>
    <t>ΠΑΠΑΔΕΑΣ ΠΑΝΑΓΙΩΤΗΣ</t>
  </si>
  <si>
    <t>14-31792</t>
  </si>
  <si>
    <t>14-31327</t>
  </si>
  <si>
    <t>ΧΑΤΖΗΣ ΣΤΕΦΑΝΟΣ-ΡΑΦΑΗΛ</t>
  </si>
  <si>
    <t>Α.Ε.ΠΟΡΤΟ ΡΑΦΤΗ</t>
  </si>
  <si>
    <t>14-30977</t>
  </si>
  <si>
    <t>14-33290</t>
  </si>
  <si>
    <t>ΘΟΥΛΙΩΤΗΣ ΜΙΧΑΛΗΣ</t>
  </si>
  <si>
    <t>14-31090</t>
  </si>
  <si>
    <t>14-30484</t>
  </si>
  <si>
    <t>ΣΚΑΡΛΑΤΟΣ ΒΑΣΙΛΗΣ</t>
  </si>
  <si>
    <t>14-30767</t>
  </si>
  <si>
    <t>14-33565</t>
  </si>
  <si>
    <t>ΧΑΤΖΟΠΟΥΛΟΣ ΚΩΝΣΤΑΝΤΙΝΟΣ</t>
  </si>
  <si>
    <t>Ο.Α.ΒΟΛΟΥ</t>
  </si>
  <si>
    <t>14-32088</t>
  </si>
  <si>
    <t>14-31938</t>
  </si>
  <si>
    <t>14-32782</t>
  </si>
  <si>
    <t>14-34243</t>
  </si>
  <si>
    <t>14-33796</t>
  </si>
  <si>
    <t>ΘΕΟΧΑΡΗΣ ΒΑΣΙΛΕΙΟΣ</t>
  </si>
  <si>
    <t>14-32729</t>
  </si>
  <si>
    <t>14-31454</t>
  </si>
  <si>
    <t>ΠΑΚΑΣ ΜΑΡΚΟΣ</t>
  </si>
  <si>
    <t>14-32917</t>
  </si>
  <si>
    <t>ΧΑΝΤΖΟΠΟΥΛΟΣ ΑΡΙΣΤΟΤΕΛΗΣ</t>
  </si>
  <si>
    <t>14-34824</t>
  </si>
  <si>
    <t>14-29605</t>
  </si>
  <si>
    <t>ΑΠΕΡΓΗΣ ΚΟΜΝΗΝΟΣ</t>
  </si>
  <si>
    <t>14-31581</t>
  </si>
  <si>
    <t>14-33558</t>
  </si>
  <si>
    <t>ΚΕΛΕΣΙΔΗΣ ΣΤΕΦΑΝΟΣ</t>
  </si>
  <si>
    <t>14-34548</t>
  </si>
  <si>
    <t>ΚΟΥΚΟΥΒΕΛΟΣ ΑΝΤΩΝΙΟΣ</t>
  </si>
  <si>
    <t>14-30360</t>
  </si>
  <si>
    <t>14-29513</t>
  </si>
  <si>
    <t>ΣΚΑΡΤΣΙΛΑΣ ΑΝΤΩΝΙΟΣ</t>
  </si>
  <si>
    <t>14-29636</t>
  </si>
  <si>
    <t>ΤΖΩΡΤΖΗΣ ΔΗΜΗΤΡΙΟΣ</t>
  </si>
  <si>
    <t>14-33469</t>
  </si>
  <si>
    <t>14-31872</t>
  </si>
  <si>
    <t>14-30532</t>
  </si>
  <si>
    <t>14-30868</t>
  </si>
  <si>
    <t>14-29829</t>
  </si>
  <si>
    <t>14-33606</t>
  </si>
  <si>
    <t>14-32920</t>
  </si>
  <si>
    <t>14-33918</t>
  </si>
  <si>
    <t>ΚΑΒΑΛΛΙΕΡΟΣ ΝΙΚΟΛΑΟΣ</t>
  </si>
  <si>
    <t>14-31101</t>
  </si>
  <si>
    <t>14-31796</t>
  </si>
  <si>
    <t>14-32203</t>
  </si>
  <si>
    <t>14-30604</t>
  </si>
  <si>
    <t>ΑΛΕΞΑΝΔΡΟΠΟΥΛΟΣ ΣΤΕΦΑΝΟΣ</t>
  </si>
  <si>
    <t>14-31875</t>
  </si>
  <si>
    <t>14-33523</t>
  </si>
  <si>
    <t>ΒΟΥΖΙΚΗΣ ΠΑΥΛΟΣ</t>
  </si>
  <si>
    <t>ΓΚΡΑΤΣΙΟΖΙ ΜΑΞΙΜ</t>
  </si>
  <si>
    <t>14-33842</t>
  </si>
  <si>
    <t>14-32709</t>
  </si>
  <si>
    <t>ΚΑΡΑΓΙΑΝΝΗΣ ΑΘΑΝΑΣΙΟΣ</t>
  </si>
  <si>
    <t>14-30181</t>
  </si>
  <si>
    <t>14-33660</t>
  </si>
  <si>
    <t>14-30958</t>
  </si>
  <si>
    <t>ΜΟΥΖΟΥΚΟΣ ΙΩΑΝΝΗΣ</t>
  </si>
  <si>
    <t>14-30254</t>
  </si>
  <si>
    <t>14-30140</t>
  </si>
  <si>
    <t>ΜΥΛΩΝΑΣ ΚΩΝΣΤΑΝΤΙΝΟΣ-ΜΑΡΚΟΣ</t>
  </si>
  <si>
    <t>ΠΑΝΤΑΖΗΣ ΘΕΟΔΩΡΟΣ</t>
  </si>
  <si>
    <t>14-33300</t>
  </si>
  <si>
    <t>14-29182</t>
  </si>
  <si>
    <t>14-33867</t>
  </si>
  <si>
    <t>14-34886</t>
  </si>
  <si>
    <t>14-32131</t>
  </si>
  <si>
    <t>14-31554</t>
  </si>
  <si>
    <t>14-34382</t>
  </si>
  <si>
    <t>ΝΕΡΟΥΤΣΟΣ ΔΗΜΗΤΡΙΟΣ</t>
  </si>
  <si>
    <t>14-31885</t>
  </si>
  <si>
    <t>14-29600</t>
  </si>
  <si>
    <t>14-34350</t>
  </si>
  <si>
    <t>14-30918</t>
  </si>
  <si>
    <t>14-33870</t>
  </si>
  <si>
    <t>14-32714</t>
  </si>
  <si>
    <t>14-31321</t>
  </si>
  <si>
    <t>14-32589</t>
  </si>
  <si>
    <t>14-34371</t>
  </si>
  <si>
    <t>ΑΛΕΞΑΝΔΡΙΔΗΣ ΕΛΕΥΘΕΡΙΟΣ</t>
  </si>
  <si>
    <t>ΑΝΑΣΤΑΣΙΟΥ ΚΩΝΣΤΑΝΤΙΝΟΣ</t>
  </si>
  <si>
    <t>14-31248</t>
  </si>
  <si>
    <t>ΒΑΜΒΑΚΑΣ ΒΑΣΙΛΕΙΟΣ</t>
  </si>
  <si>
    <t>14-35032</t>
  </si>
  <si>
    <t>ΒΡΑΔΗΣ ΕΥΑΓΓΕΛΟΣ</t>
  </si>
  <si>
    <t>14-34841</t>
  </si>
  <si>
    <t>ΓΙΑΚΟΥΜΑΚΗΣ ΠΟΛΥΧΡΟΝΗΣ</t>
  </si>
  <si>
    <t>14-34265</t>
  </si>
  <si>
    <t>ΓΚΟΡΟΓΙΑΣ ΔΗΜΗΤΡΙΟΣ</t>
  </si>
  <si>
    <t>14-34541</t>
  </si>
  <si>
    <t>ΔΡΟΣΟΣ ΓΕΩΡΓΙΟΣ-ΠΕΤΡΟΣ</t>
  </si>
  <si>
    <t>14-33990</t>
  </si>
  <si>
    <t>ΖΑΦΕΙΡΙΟΥ ΙΩΑΝΝΗΣ</t>
  </si>
  <si>
    <t>14-30547</t>
  </si>
  <si>
    <t>14-27900</t>
  </si>
  <si>
    <t>14-32839</t>
  </si>
  <si>
    <t>14-27480</t>
  </si>
  <si>
    <t>14-34262</t>
  </si>
  <si>
    <t>14-33969</t>
  </si>
  <si>
    <t>ΛΑΜΠΡΗΣ ΙΩΑΝΝΗΣ</t>
  </si>
  <si>
    <t>ΜΕΓΚΟΥΛΗΣ ΣΤΑΥΡΟΣ</t>
  </si>
  <si>
    <t>ΜΟΥΣΑΣ ΔΗΜΟΣΘΕΝΗΣ</t>
  </si>
  <si>
    <t>14-34702</t>
  </si>
  <si>
    <t>14-26819</t>
  </si>
  <si>
    <t>ΠΑΠΑΔΟΠΟΥΛΟΣ ΜΑΞΙΜΟΣ</t>
  </si>
  <si>
    <t>14-29366</t>
  </si>
  <si>
    <t>ΠΑΥΛΟΠΟΥΛΟΣ ΔΙΟΝΥΣΙΟΣ</t>
  </si>
  <si>
    <t>ΠΛΑΚΟΓΙΑΝΝΗΣ ΜΑΡΙΝΟΣ</t>
  </si>
  <si>
    <t>14-31877</t>
  </si>
  <si>
    <t>14-32573</t>
  </si>
  <si>
    <t>14-33362</t>
  </si>
  <si>
    <t>14-28119</t>
  </si>
  <si>
    <t>ΦΙΛΙΠΠΟΥ ΣΤΑΜΑΤΗΣ</t>
  </si>
  <si>
    <t>14-34543</t>
  </si>
  <si>
    <t>ΧΩΡΙΑΝΟΠΟΥΛΟΣ ΣΤΕΦΑΝΟΣ</t>
  </si>
  <si>
    <t>14-29387</t>
  </si>
  <si>
    <t>14-32101</t>
  </si>
  <si>
    <t>ΑΛΕΦΑΝΤΟΣ ΣΠΥΡΙΔΩΝ</t>
  </si>
  <si>
    <t>14-32606</t>
  </si>
  <si>
    <t>ΚΑΛΔΗΣ ΑΝΔΡΕΑΣ</t>
  </si>
  <si>
    <t>14-29720</t>
  </si>
  <si>
    <t>ΛΟΥΛΑΚΗΣ ΘΕΟΧΑΡΗΣ</t>
  </si>
  <si>
    <t>14-34758</t>
  </si>
  <si>
    <t>14-28939</t>
  </si>
  <si>
    <t>ΝΤΑΟΠΟΥΛΟΣ ΚΩΝΣΤΑΝΤΙΝΟΣ</t>
  </si>
  <si>
    <t>14-27667</t>
  </si>
  <si>
    <t>ΤΟΥΡΝΑΤΖΗΣ ΑΘΑΝΑΣΙΟΣ</t>
  </si>
  <si>
    <t>14-31869</t>
  </si>
  <si>
    <t>14-33701</t>
  </si>
  <si>
    <t>14-33746</t>
  </si>
  <si>
    <t>ΑΝΤΩΝΟΠΟΥΛΟΣ ΚΩΝΣΤΑΝΤΙΝΟΣ</t>
  </si>
  <si>
    <t>14-34589</t>
  </si>
  <si>
    <t>14-34294</t>
  </si>
  <si>
    <t>14-34529</t>
  </si>
  <si>
    <t>14-28417</t>
  </si>
  <si>
    <t>ΖΕΡΒΟΣ ΙΩΑΝΝΗΣ</t>
  </si>
  <si>
    <t>14-34120</t>
  </si>
  <si>
    <t>ΚΙΩΤΗΣ ΦΩΤΗΣ</t>
  </si>
  <si>
    <t>14-33503</t>
  </si>
  <si>
    <t>ΚΟΥΡΤΙΔΗΣ ΑΘΑΝΑΣΙΟΣ-ΧΡΗΣΤΟΣ</t>
  </si>
  <si>
    <t>Α.Ο.ΧΡΥΣΟΥΠΟΛΗΣ</t>
  </si>
  <si>
    <t>14-29178</t>
  </si>
  <si>
    <t>14-34499</t>
  </si>
  <si>
    <t>ΚΩΣΤΑΣ ΒΛΑΧΟΥ  ΑΘΑΝΑΣΙΟΣ</t>
  </si>
  <si>
    <t>14-34583</t>
  </si>
  <si>
    <t>ΜΠΑΝΤΟΥΒΑΚΗΣ ΓΕΩΡΓΙΟΣ</t>
  </si>
  <si>
    <t>14-31677</t>
  </si>
  <si>
    <t>ΞΥΝΟΣ ΑΛΕΞΑΝΔΡΟΣ</t>
  </si>
  <si>
    <t>14-33742</t>
  </si>
  <si>
    <t>14-32821</t>
  </si>
  <si>
    <t>14-31442</t>
  </si>
  <si>
    <t>14-33889</t>
  </si>
  <si>
    <t>ΣΑΡΤΣΙΔΗΣ ΜΗΝΑΣ</t>
  </si>
  <si>
    <t>14-30276</t>
  </si>
  <si>
    <t>ΣΔΡΑΚΑΣ ΧΡΗΣΤΟΣ</t>
  </si>
  <si>
    <t>14-32902</t>
  </si>
  <si>
    <t>14-29347</t>
  </si>
  <si>
    <t>14-33597</t>
  </si>
  <si>
    <t>14-29314</t>
  </si>
  <si>
    <t>ΤΣΙΡΟΓΙΑΝΝΗΣ ΑΡΙΣΤΟΓΕΝΗΣ</t>
  </si>
  <si>
    <t>ΦΤΟΥΛΗΣ ΜΑΝΩΛΗΣ</t>
  </si>
  <si>
    <t>14-29701</t>
  </si>
  <si>
    <t>14-27002</t>
  </si>
  <si>
    <t>14-32712</t>
  </si>
  <si>
    <t>14-31008</t>
  </si>
  <si>
    <t>ΘΩΜΑΣ ΡΑΦΑΗΛ</t>
  </si>
  <si>
    <t>14-33797</t>
  </si>
  <si>
    <t>ΧΡΙΣΤΟΦΟΡΙΔΗΣ ΙΩΑΝΝΗΣ-ΜΕΛΚΩΝ</t>
  </si>
  <si>
    <t>14-29155</t>
  </si>
  <si>
    <t>14-32592</t>
  </si>
  <si>
    <t>14-29661</t>
  </si>
  <si>
    <t>ΑΓΑΘΟΣ ΙΩΑΝΝΗΣ</t>
  </si>
  <si>
    <t>14-29659</t>
  </si>
  <si>
    <t>ΑΛΕΤΡΑΣ ΚΩΝΣΤΑΝΤΙΝΟΣ</t>
  </si>
  <si>
    <t>ΑΡΒΑΝΙΤΗΣ ΕΡΜΗΣ</t>
  </si>
  <si>
    <t>14-34167</t>
  </si>
  <si>
    <t>ΒΙΣΒΙΚΗΣ ΘΕΟΔΩΡΟΣ</t>
  </si>
  <si>
    <t>ΒΛΟΓΙΑΡΗΣ ΓΡΗΓΟΡΗΣ</t>
  </si>
  <si>
    <t>14-33921</t>
  </si>
  <si>
    <t>ΓΑΣΠΑΡΗΣ ΙΩΑΝΝΗΣ</t>
  </si>
  <si>
    <t>14-32830</t>
  </si>
  <si>
    <t>14-34500</t>
  </si>
  <si>
    <t>ΖΟΥΡΙΔΑΚΗΣ ΔΗΜΗΤΡΙΟΣ</t>
  </si>
  <si>
    <t>14-33919</t>
  </si>
  <si>
    <t>14-33107</t>
  </si>
  <si>
    <t>ΚΑΠΕΛΗΣ ΑΠΟΣΤΟΛΟΣ</t>
  </si>
  <si>
    <t>14-27780</t>
  </si>
  <si>
    <t>ΚΑΡΒΕΛΑΣ ΑΠΟΣΤΟΛΟΣ</t>
  </si>
  <si>
    <t>14-32264</t>
  </si>
  <si>
    <t>ΚΑΡΥΔΗΣ ΦΩΤΗΣ</t>
  </si>
  <si>
    <t>14-32092</t>
  </si>
  <si>
    <t>ΚΟΝΤΑΚΤΣΗΣ ΛΑΖΑΡΟΣ</t>
  </si>
  <si>
    <t>14-30407</t>
  </si>
  <si>
    <t>14-32803</t>
  </si>
  <si>
    <t>ΛΥΜΠΕΡΟΠΟΥΛΟΣ ΧΡΥΣΑΝΘΟΣ</t>
  </si>
  <si>
    <t>14-32503</t>
  </si>
  <si>
    <t>14-32218</t>
  </si>
  <si>
    <t>14-34392</t>
  </si>
  <si>
    <t>ΜΕΛΕΛΟΥΔΗΣ ΣΤΑΥΡΟΣ</t>
  </si>
  <si>
    <t>ΜΠΑΓΟΡΔΑΚΗΣ ΟΔΥΣΣΕΑΣ</t>
  </si>
  <si>
    <t>ΝΙΚΟΛΑΪΔΗΣ ΦΟΙΒΟΣ</t>
  </si>
  <si>
    <t>14-32862</t>
  </si>
  <si>
    <t>ΠΑΠΑΓΕΩΡΓΙΟΥ ΑΧΙΛΛΕΑΣ</t>
  </si>
  <si>
    <t>ΠΑΠΑΓΕΩΡΓΙΟΥ ΓΕΩΡΓΙΟΣ</t>
  </si>
  <si>
    <t>14-29378</t>
  </si>
  <si>
    <t>ΠΟΛΙΤΗΣ ΧΡΙΣΤΟΣ</t>
  </si>
  <si>
    <t>14-32948</t>
  </si>
  <si>
    <t>ΠΡΑΤΙΚΑΚΗΣ ΕΜΜΑΝΟΥΗΛ</t>
  </si>
  <si>
    <t>14-34320</t>
  </si>
  <si>
    <t>ΡΑΜΑΝΤΑΝΗΣ ΝΙΚΟΛΑΟΣ</t>
  </si>
  <si>
    <t>14-26456</t>
  </si>
  <si>
    <t>ΣΠΑΝΟΥΔΑΚΗΣ ΠΑΥΛΟΣ-ΓΕΩΡΓΙΟΣ</t>
  </si>
  <si>
    <t>14-34703</t>
  </si>
  <si>
    <t>ΣΤΕΦΑΝΟΥ ΙΩΑΝΝΗΣ</t>
  </si>
  <si>
    <t>ΤΖΑΒΑΡΑΣ ΑΝΔΡΕΑΣ</t>
  </si>
  <si>
    <t>14-31564</t>
  </si>
  <si>
    <t>ΤΣΙΜΠΙΔΗΣ ΑΛΕΞΑΝΔΡΟΣ</t>
  </si>
  <si>
    <t>Α.Ο.Α.ΚΑΒΑΛΑΣ</t>
  </si>
  <si>
    <t>14-25400</t>
  </si>
  <si>
    <t>ΤΣΟΓΚΑΣ ΔΙΟΝΥΣΗΣ</t>
  </si>
  <si>
    <t>14-34307</t>
  </si>
  <si>
    <t>14-28749</t>
  </si>
  <si>
    <t>ΦΟΥΡΜΟΥΖΗΣ ΑΝΤΩΝΗΣ</t>
  </si>
  <si>
    <t>14-29824</t>
  </si>
  <si>
    <t>ΧΑΤΖΗΝΙΚΟΛΑΟΥ ΕΥΡΙΠΙΔΗΣ</t>
  </si>
  <si>
    <t>ΧΑΤΖΗΝΙΚΟΛΑΟΥ ΝΙΚΟΣ</t>
  </si>
  <si>
    <t>ΧΟΛΕΒΑΣ ΚΩΝ/ΝΟΣ</t>
  </si>
  <si>
    <t>14-33916</t>
  </si>
  <si>
    <t>14-33302</t>
  </si>
  <si>
    <t>14-34285</t>
  </si>
  <si>
    <t>14-30405</t>
  </si>
  <si>
    <t>ΓΚΙΩΝΗΣ ΔΗΜΗΤΡΗΣ</t>
  </si>
  <si>
    <t>14-34410</t>
  </si>
  <si>
    <t>14-34715</t>
  </si>
  <si>
    <t>14-33877</t>
  </si>
  <si>
    <t>14-31743</t>
  </si>
  <si>
    <t>14-33659</t>
  </si>
  <si>
    <t>14-34222</t>
  </si>
  <si>
    <t>14-26764</t>
  </si>
  <si>
    <t>14-33758</t>
  </si>
  <si>
    <t>14-29733</t>
  </si>
  <si>
    <t>14-31908</t>
  </si>
  <si>
    <t>14-29735</t>
  </si>
  <si>
    <t>14-32501</t>
  </si>
  <si>
    <t>ΤΖΙΕΡΑΣ ΙΑΣΟΝΑΣ</t>
  </si>
  <si>
    <t>14-32490</t>
  </si>
  <si>
    <t>ΤΣΟΥΜΑΝΗΣ ΓΕΩΡΓΙΟΣ-ΕΥΣΤΑΘΙΟΣ</t>
  </si>
  <si>
    <t>14-30180</t>
  </si>
  <si>
    <t>ΦΡΑΓΓΙΑΣ ΓΕΩΡΓΙΟΣ</t>
  </si>
  <si>
    <t>14-32680</t>
  </si>
  <si>
    <t>14-90147</t>
  </si>
  <si>
    <t>14-30878</t>
  </si>
  <si>
    <t>14-32737</t>
  </si>
  <si>
    <t>14-34639</t>
  </si>
  <si>
    <t>ΠΟΥΛΚΑ ΜΑΡΙΑ-ΕΛΕΝΗ</t>
  </si>
  <si>
    <t>ΑΓΑΛΙΩΤΗΣ ΘΕΟΔΟΣΗΣ</t>
  </si>
  <si>
    <t>14-32349</t>
  </si>
  <si>
    <t>ΑΛΕΚΤΟΡΙΔΗΣ ΟΡΕΣΤΗΣ</t>
  </si>
  <si>
    <t>14-32804</t>
  </si>
  <si>
    <t>ΑΠΟΣΤΟΛΟΠΟΥΛΟΣ ΙΩΑΝΝΗΣ</t>
  </si>
  <si>
    <t>ΑΠΟΣΤΟΛΟΥ ΙΩΑΝΝΗΣ</t>
  </si>
  <si>
    <t>14-32221</t>
  </si>
  <si>
    <t>14-32488</t>
  </si>
  <si>
    <t>ΓΑΝΩΣΗΣ ΠΑΝΤΕΛΕΗΜΩΝ</t>
  </si>
  <si>
    <t>ΓΕΡΟΥ ΟΔΥΣΣΕΑΣ-ΑΓΓΕΛΟΣ</t>
  </si>
  <si>
    <t>14-32802</t>
  </si>
  <si>
    <t>14-30388</t>
  </si>
  <si>
    <t>14-30149</t>
  </si>
  <si>
    <t>14-32905</t>
  </si>
  <si>
    <t>ΓΚΕΣΟΥΛΗΣ ΑΡΙΣΤΟΤΕΛΗΣ</t>
  </si>
  <si>
    <t>14-27663</t>
  </si>
  <si>
    <t>14-30266</t>
  </si>
  <si>
    <t>14-32926</t>
  </si>
  <si>
    <t>14-32431</t>
  </si>
  <si>
    <t>ΔΙΟΝΥΣΟΠΟΥΛΟΣ ΑΛΕΞΑΝΔΡΟΣ</t>
  </si>
  <si>
    <t>14-33508</t>
  </si>
  <si>
    <t>ΕΥΑΓΓΕΛΙΔΗΣ ΕΥΑΓΓΕΛΟΣ</t>
  </si>
  <si>
    <t>14-35176</t>
  </si>
  <si>
    <t>14-34593</t>
  </si>
  <si>
    <t>14-34930</t>
  </si>
  <si>
    <t>14-34484</t>
  </si>
  <si>
    <t>14-32968</t>
  </si>
  <si>
    <t>14-30286</t>
  </si>
  <si>
    <t>14-33802</t>
  </si>
  <si>
    <t>ΚΑΡΑΓΙΑΝΝΟΥΔΗΣ ΝΙΚΗΤΑΣ</t>
  </si>
  <si>
    <t>14-32676</t>
  </si>
  <si>
    <t>14-32759</t>
  </si>
  <si>
    <t>14-33705</t>
  </si>
  <si>
    <t>ΚΑΡΒΕΛΑΣ ΣΩΤΗΡΗΣ</t>
  </si>
  <si>
    <t>ΚΑΡΙΩΤΟΓΛΟΥ ΓΕΩΡΓΙΟΣ</t>
  </si>
  <si>
    <t>14-33895</t>
  </si>
  <si>
    <t>ΚΟΓΚΑΛΙΔΗΣ ΔΗΜΗΤΡΙΟΣ</t>
  </si>
  <si>
    <t>14-34658</t>
  </si>
  <si>
    <t>14-32489</t>
  </si>
  <si>
    <t>14-30538</t>
  </si>
  <si>
    <t>14-34881</t>
  </si>
  <si>
    <t>ΚΩΣΤΑΚΗΣ ΒΑΣΙΛΕΙΟΣ</t>
  </si>
  <si>
    <t>14-34675</t>
  </si>
  <si>
    <t>ΚΩΤΣΑΝΤΑΣ ΑΝΤΩΝΗΣ</t>
  </si>
  <si>
    <t>14-34275</t>
  </si>
  <si>
    <t>14-32792</t>
  </si>
  <si>
    <t>14-29424</t>
  </si>
  <si>
    <t>ΜΑΓΕΙΡΑΣ ΑΘΑΝΑΣΙΟΣ</t>
  </si>
  <si>
    <t>14-28665</t>
  </si>
  <si>
    <t>14-33625</t>
  </si>
  <si>
    <t>14-33881</t>
  </si>
  <si>
    <t>14-32901</t>
  </si>
  <si>
    <t>ΜΠΙΦΣΑΣ ΛΕΑΝΔΡΟΣ</t>
  </si>
  <si>
    <t>14-32495</t>
  </si>
  <si>
    <t>ΜΠΟΥΤΙΚΟΣ ΧΡΗΣΤΟΣ</t>
  </si>
  <si>
    <t>14-34648</t>
  </si>
  <si>
    <t>ΟΙΚΟΝΟΜΟΥ ΝΙΚΟΛΑΟΣ</t>
  </si>
  <si>
    <t>14-34076</t>
  </si>
  <si>
    <t>14-33973</t>
  </si>
  <si>
    <t>ΠΑΠΑΜΑΥΡΟΣ ΑΝΔΡΕΑΣ</t>
  </si>
  <si>
    <t>14-33472</t>
  </si>
  <si>
    <t>14-32660</t>
  </si>
  <si>
    <t>14-34264</t>
  </si>
  <si>
    <t>ΠΛΑΤΑΝΙΑΣ ΓΕΩΡΓΙΟΣ</t>
  </si>
  <si>
    <t>14-34369</t>
  </si>
  <si>
    <t>ΠΡΑΤΙΚΑΚΗΣ ΧΡΗΣΤΟΣ</t>
  </si>
  <si>
    <t>14-34274</t>
  </si>
  <si>
    <t>14-34632</t>
  </si>
  <si>
    <t>14-33927</t>
  </si>
  <si>
    <t>14-31516</t>
  </si>
  <si>
    <t>ΤΑΤΣΑΚΗΣ ΝΙΚΟΛΑΟΣ</t>
  </si>
  <si>
    <t>14-28836</t>
  </si>
  <si>
    <t>14-31085</t>
  </si>
  <si>
    <t>ΤΡΟΥΠΤΣΙΔΗΣ ΣΩΚΡΑΤΗΣ</t>
  </si>
  <si>
    <t>14-24815</t>
  </si>
  <si>
    <t>ΤΣΑΚΙΡΗΣ ΙΩΑΝΝΗΣ</t>
  </si>
  <si>
    <t>14-34560</t>
  </si>
  <si>
    <t>ΤΣΙΓΓΕΛΗΣ ΚΩΝΣΤΑΝΤΙΝΟΣ</t>
  </si>
  <si>
    <t>14-33780</t>
  </si>
  <si>
    <t>ΤΣΟΤΡΑΣ ΧΡΗΣΤΟΣ</t>
  </si>
  <si>
    <t>ΦΛΩΡΟΣ ΝΙΚΟΛΑΟΣ</t>
  </si>
  <si>
    <t>14-31295</t>
  </si>
  <si>
    <t>14-34704</t>
  </si>
  <si>
    <t>14-31396</t>
  </si>
  <si>
    <t>14-33767</t>
  </si>
  <si>
    <t>14-34646</t>
  </si>
  <si>
    <t>14-28614</t>
  </si>
  <si>
    <t>14-33863</t>
  </si>
  <si>
    <t>14-32133</t>
  </si>
  <si>
    <t>14-34888</t>
  </si>
  <si>
    <t>14-32191</t>
  </si>
  <si>
    <t>14-31540</t>
  </si>
  <si>
    <t>14-33008</t>
  </si>
  <si>
    <t>14-33451</t>
  </si>
  <si>
    <t>14-34836</t>
  </si>
  <si>
    <t>14-34828</t>
  </si>
  <si>
    <t>14-34660</t>
  </si>
  <si>
    <t>14-32700</t>
  </si>
  <si>
    <t>ΑΝΤΩΝΑΚΟΣ ΧΑΡΑΛΑΜΠΟΣ</t>
  </si>
  <si>
    <t>ΑΥΓΕΡΙΝΟΣ ΑΘΑΝΑΣΙΟΣ</t>
  </si>
  <si>
    <t>ΓΚΟΤΣΗΣ ΕΥΑΓΓΕΛΟΣ</t>
  </si>
  <si>
    <t>14-32372</t>
  </si>
  <si>
    <t>14-32567</t>
  </si>
  <si>
    <t>ΔΑΝΔΟΥΛΑΚΗΣ ΙΩΑΝΝΗΣ</t>
  </si>
  <si>
    <t>14-33188</t>
  </si>
  <si>
    <t>14-31301</t>
  </si>
  <si>
    <t>14-29480</t>
  </si>
  <si>
    <t>14-32838</t>
  </si>
  <si>
    <t>14-34494</t>
  </si>
  <si>
    <t>14-33401</t>
  </si>
  <si>
    <t>ΚΟΥΤΑΛΑΚΗΣ ΝΙΚΟΛΑΟΣ-ΑΡΗΣ</t>
  </si>
  <si>
    <t>14-30750</t>
  </si>
  <si>
    <t>ΛΑΪΝΑΣ ΓΕΩΡΓΙΟΣ-ΝΙΚΟΛΑΟΣ</t>
  </si>
  <si>
    <t>14-34915</t>
  </si>
  <si>
    <t>14-32825</t>
  </si>
  <si>
    <t>14-33358</t>
  </si>
  <si>
    <t>14-34459</t>
  </si>
  <si>
    <t>14-32715</t>
  </si>
  <si>
    <t>14-32820</t>
  </si>
  <si>
    <t>14-30605</t>
  </si>
  <si>
    <t>14-33309</t>
  </si>
  <si>
    <t>14-34695</t>
  </si>
  <si>
    <t>14-32704</t>
  </si>
  <si>
    <t>14-35149</t>
  </si>
  <si>
    <t>ΠΑΝΑΚΑ ΝΕΦΕΛΗ</t>
  </si>
  <si>
    <t>14-33563</t>
  </si>
  <si>
    <t>14-30205</t>
  </si>
  <si>
    <t>14-32805</t>
  </si>
  <si>
    <t>ΑΓΓΕΛΟΠΟΥΛΟΣ ΙΩΑΝΝΗΣ-ΒΛΑΣΙΟΣ</t>
  </si>
  <si>
    <t>14-35224</t>
  </si>
  <si>
    <t>14-34608</t>
  </si>
  <si>
    <t>14-31868</t>
  </si>
  <si>
    <t>14-34281</t>
  </si>
  <si>
    <t>14-34318</t>
  </si>
  <si>
    <t>ΓΛΕΝΤΗΣ ΔΗΜΗΤΡΗΣ</t>
  </si>
  <si>
    <t>ΖΟΥΡΑΣ ΘΕΟΔΩΡΟΣ</t>
  </si>
  <si>
    <t>14-34471</t>
  </si>
  <si>
    <t>14-34378</t>
  </si>
  <si>
    <t>ΚΑΚΑΜΠΑΚΟΣ ΒΑΪΟΣ-ΑΝΔΡΕΑΣ</t>
  </si>
  <si>
    <t>14-33324</t>
  </si>
  <si>
    <t>14-34453</t>
  </si>
  <si>
    <t>14-30500</t>
  </si>
  <si>
    <t>14-31985</t>
  </si>
  <si>
    <t>14-30872</t>
  </si>
  <si>
    <t>14-32836</t>
  </si>
  <si>
    <t>14-31257</t>
  </si>
  <si>
    <t>14-35160</t>
  </si>
  <si>
    <t>14-28652</t>
  </si>
  <si>
    <t>ΚΟΡΚΟΜΤΖΕΛΟΣ ΒΑΣΙΛΕΙΟΣ</t>
  </si>
  <si>
    <t>14-31504</t>
  </si>
  <si>
    <t>14-35024</t>
  </si>
  <si>
    <t>14-32390</t>
  </si>
  <si>
    <t>14-35116</t>
  </si>
  <si>
    <t>14-32432</t>
  </si>
  <si>
    <t>14-34825</t>
  </si>
  <si>
    <t>14-35231</t>
  </si>
  <si>
    <t>14-35113</t>
  </si>
  <si>
    <t>14-30530</t>
  </si>
  <si>
    <t>14-30870</t>
  </si>
  <si>
    <t>14-33318</t>
  </si>
  <si>
    <t>14-32819</t>
  </si>
  <si>
    <t>14-33160</t>
  </si>
  <si>
    <t>14-34706</t>
  </si>
  <si>
    <t>14-33930</t>
  </si>
  <si>
    <t>14-33393</t>
  </si>
  <si>
    <t>14-33849</t>
  </si>
  <si>
    <t>14-35043</t>
  </si>
  <si>
    <t>14-34518</t>
  </si>
  <si>
    <t>14-34138</t>
  </si>
  <si>
    <t>14-33370</t>
  </si>
  <si>
    <t>14-30917</t>
  </si>
  <si>
    <t>14-32931</t>
  </si>
  <si>
    <t>ΠΟΛΥΧΡΟΝΟΠΟΥΛΟΣ ΑΡΜΑΝΔΟΣ</t>
  </si>
  <si>
    <t>14-32186</t>
  </si>
  <si>
    <t>14-34040</t>
  </si>
  <si>
    <t>14-29388</t>
  </si>
  <si>
    <t>14-32954</t>
  </si>
  <si>
    <t>14-30277</t>
  </si>
  <si>
    <t>14-34168</t>
  </si>
  <si>
    <t>14-32739</t>
  </si>
  <si>
    <t>ΣΤΑΥΡΟΠΟΥΛΟΣ ΓΕΩΡΓΙΟΣ</t>
  </si>
  <si>
    <t>14-34263</t>
  </si>
  <si>
    <t>14-33926</t>
  </si>
  <si>
    <t>14-35155</t>
  </si>
  <si>
    <t>14-34218</t>
  </si>
  <si>
    <t>14-90135</t>
  </si>
  <si>
    <t>14-32084</t>
  </si>
  <si>
    <t>14-30153</t>
  </si>
  <si>
    <t>14-30152</t>
  </si>
  <si>
    <t>14-34647</t>
  </si>
  <si>
    <t>14-30445</t>
  </si>
  <si>
    <t>14-34006</t>
  </si>
  <si>
    <t>14-30741</t>
  </si>
  <si>
    <t>14-34517</t>
  </si>
  <si>
    <t>14-30819</t>
  </si>
  <si>
    <t>14-29484</t>
  </si>
  <si>
    <t>ΙΩΑΝΝΙΔΟΥ ΣΤΕΛΛΑ</t>
  </si>
  <si>
    <t>14-34972</t>
  </si>
  <si>
    <t>14-34971</t>
  </si>
  <si>
    <t>14-34711</t>
  </si>
  <si>
    <t>ΤΡΙΑΝΤΑΦΥΛΛΙΔΟΥ ΜΑΡΙΑ</t>
  </si>
  <si>
    <t>14-28363</t>
  </si>
  <si>
    <t>14-28364</t>
  </si>
  <si>
    <t>14-34708</t>
  </si>
  <si>
    <t>14-32482</t>
  </si>
  <si>
    <t>14-32487</t>
  </si>
  <si>
    <t>ΓΑΪΤΑΝΑΡΟΣ ΤΗΛΕΜΑΧΟΣ</t>
  </si>
  <si>
    <t>14-30921</t>
  </si>
  <si>
    <t>14-30603</t>
  </si>
  <si>
    <t>14-30155</t>
  </si>
  <si>
    <t>14-29819</t>
  </si>
  <si>
    <t>ΛΟΥΤΡΙΑΝΑΚΗΣ ΕΥΑΓΓΕΛΟΣ</t>
  </si>
  <si>
    <t>14-31462</t>
  </si>
  <si>
    <t>14-33605</t>
  </si>
  <si>
    <t>ΜΟΥΖΑΚΗΣ ΒΑΣΙΛΕΙΟΣ</t>
  </si>
  <si>
    <t>ΜΠΑΜΙΔΗΣ ΑΘΑΝΑΣΙΟΣ</t>
  </si>
  <si>
    <t>14-28555</t>
  </si>
  <si>
    <t>ΜΠΑΡΔΟΥΛΗΣ ΑΠΟΣΤΟΛΟΣ</t>
  </si>
  <si>
    <t>ΜΠΑΡΤΖΟΣ-ΝΑΖΙΡΗΣ ΑΛΕΞΑΝΔΡΟΣ</t>
  </si>
  <si>
    <t>ΝΙΚΟΛΑΚΑΚΗΣ ΟΡΕΣΤΗΣ</t>
  </si>
  <si>
    <t>14-33460</t>
  </si>
  <si>
    <t>ΠΑΠΑΚΥΡΙΑΚΟΥ ΜΙΧΑΛΗΣ</t>
  </si>
  <si>
    <t>14-34462</t>
  </si>
  <si>
    <t>ΣΑΜΟΪΛΗΣ ΓΕΡΑΣΙΜΟΣ</t>
  </si>
  <si>
    <t>ΤΣΑΚΙΡΗΣ ΣΤΕΦΑΝΟΣ</t>
  </si>
  <si>
    <t>ΤΣΙΑΔΗΜΟΣ ΡΑΦΑΗΛ</t>
  </si>
  <si>
    <t>14-34498</t>
  </si>
  <si>
    <t>ΧΡΙΣΤΟΔΟΥΛΟΠΟΥΛΟΣ ΔΗΜΟΣΘΕΝΗΣ</t>
  </si>
  <si>
    <t>ΨΑΡΑΥΤΗΣ ΝΙΚΟΛΑΟΣ</t>
  </si>
  <si>
    <t>14-29321</t>
  </si>
  <si>
    <t>14-34487</t>
  </si>
  <si>
    <t>14-32467</t>
  </si>
  <si>
    <t>14-32743</t>
  </si>
  <si>
    <t>ΚΑΝΕΛΛΟΠΟΥΛΟΣ ΔΗΜΗΤΡΗΣ</t>
  </si>
  <si>
    <t>14-34099</t>
  </si>
  <si>
    <t>14-30800</t>
  </si>
  <si>
    <t>ΜΑΡΙΝΟΣ ΝΙΚΟΛΑΟΣ</t>
  </si>
  <si>
    <t>ΜΟΥΤΣΑΤΣΟΣ ΝΙΚΟΛΑΟΣ</t>
  </si>
  <si>
    <t>14-33864</t>
  </si>
  <si>
    <t>ΠΑΠΑΖΟΓΛΟΥ ΙΩΑΝΝΗΣ</t>
  </si>
  <si>
    <t>ΠΑΤΕΛΗΣ ΓΕΩΡΓΙΟΣ</t>
  </si>
  <si>
    <t>Α.Ν.Ο.ΓΛΥΦΑΔΑΣ</t>
  </si>
  <si>
    <t>ΠΟΛΙΤΗΣ ΗΛΙΑΣ</t>
  </si>
  <si>
    <t>14-31433</t>
  </si>
  <si>
    <t>14-30066</t>
  </si>
  <si>
    <t>ΣΕΚΛΕΙΖΙΩΤΗΣ ΒΑΣΙΛΗΣ</t>
  </si>
  <si>
    <t>14-29586</t>
  </si>
  <si>
    <t>ΣΤΑΜΑΤΙΟΥ ΑΓΓΕΛΟΣ</t>
  </si>
  <si>
    <t>ΤΖΟΥΛΙΑΝΑ ΔΑΥΙΔ-ΧΡΗΣΤΟΣ</t>
  </si>
  <si>
    <t>14-33716</t>
  </si>
  <si>
    <t>ΔΙΟΝΥΣΟΠΟΥΛΟΣ ΜΑΡΙΟΣ</t>
  </si>
  <si>
    <t>14-26409</t>
  </si>
  <si>
    <t>ΚΟΥΜΠΑΡΟΣ ΙΩΑΝΝΗΣ</t>
  </si>
  <si>
    <t>14-30874</t>
  </si>
  <si>
    <t>ΛΙΑΚΑΤΣΙΔΑΣ ΙΩΑΝΝΗΣ</t>
  </si>
  <si>
    <t>ΜΕΡΚΟΥΡΗΣ ΓΕΩΡΓΙΟΣ</t>
  </si>
  <si>
    <t>14-31644</t>
  </si>
  <si>
    <t>ΜΠΕΛΛΟΣ ΝΙΚΟΛΑΣ</t>
  </si>
  <si>
    <t>16-25438</t>
  </si>
  <si>
    <t>ΤΣΙΤΣΙΠΑΣ ΣΤΕΦΑΝΟΣ</t>
  </si>
  <si>
    <t>16-23775</t>
  </si>
  <si>
    <t>ΑΝΤΩΝΟΠΟΥΛΟΣ ΧΡΗΣΤΟΣ</t>
  </si>
  <si>
    <t>16-24845</t>
  </si>
  <si>
    <t>ΗΛΙΟΠΟΥΛΟΣ ΒΑΣΙΛΗΣ</t>
  </si>
  <si>
    <t>16-23517</t>
  </si>
  <si>
    <t>ΤΣΙΡΑΝΙΔΗΣ ΕΥΣΤΑΘΙΟΣ</t>
  </si>
  <si>
    <t>ΣΚΑΛΙΔΑΚΗΣ ΔΗΜΗΤΡΙΟΣ</t>
  </si>
  <si>
    <t>16-26317</t>
  </si>
  <si>
    <t>16-25875</t>
  </si>
  <si>
    <t>ΛΑΖΑΡΙΔΗΣ ΚΩΝΣΤΑΝΤΙΝΟΣ</t>
  </si>
  <si>
    <t>16-24547</t>
  </si>
  <si>
    <t>ΜΑΝΕΚΑΣ ΑΘΑΝΑΣΙΟΣ</t>
  </si>
  <si>
    <t>ΚΑΝΕΛΛΟΠΟΥΛΟΣ ΑΛΕΞΑΝΔΡΟΣ</t>
  </si>
  <si>
    <t>ΦΩΤΕΙΝΟΠΟΥΛΟΣ ΚΩΝΣΤΑΝΤΙΝΟΣ</t>
  </si>
  <si>
    <t>16-23040</t>
  </si>
  <si>
    <t>ΚΑΤΣΑΛΗΣ ΚΩΝΣΤΑΝΤΙΝΟΣ</t>
  </si>
  <si>
    <t>16-25297</t>
  </si>
  <si>
    <t>16-27951</t>
  </si>
  <si>
    <t>ΣΧΙΝΑΣ ΣΤΕΦΑΝΟΣ</t>
  </si>
  <si>
    <t>16-26297</t>
  </si>
  <si>
    <t>16-30186</t>
  </si>
  <si>
    <t>16-22876</t>
  </si>
  <si>
    <t>ΓΕΡΟΥΚΗΣ ΒΑΣΙΛΕΙΟΣ</t>
  </si>
  <si>
    <t>ΚΑΖΑΝΤΖΗΣ ΜΙΧΑΗΛ-ΤΟΥΒ</t>
  </si>
  <si>
    <t>16-27180</t>
  </si>
  <si>
    <t>ΣΤΑΥΡΑΚΑΣ ΜΙΝΩΣ-ΚΙΜΩΝ</t>
  </si>
  <si>
    <t>ΚΟΡΔΟΣ ΓΙΑΝΝΗΣ</t>
  </si>
  <si>
    <t>ΚΑΛΝΤΓΟΥΕΛ ΑΛΕΞΑΝΔΡΟΣ-ΒΑΣΙΛΕΙΟΣ</t>
  </si>
  <si>
    <t>ΚΟΣΚΙΝΑΣ ΝΙΚΟΛΑΟΣ</t>
  </si>
  <si>
    <t>ΔΗΜΟΠΟΥΛΟΣ ΜΑΡΙΟΣ-ΠΛΑΤΩΝ</t>
  </si>
  <si>
    <t>ΔΕΛΗΣ ΑΝΔΡΕΑΣ-ΑΛΕΞΑΝΔΡΟΣ</t>
  </si>
  <si>
    <t>16-26190</t>
  </si>
  <si>
    <t>16-22866</t>
  </si>
  <si>
    <t>ΚΟΝΤΟΠΟΥΛΟΣ ΘΕΟΦΑΝΗΣ</t>
  </si>
  <si>
    <t>ΚΟΥΤΣΑΦΤΗΣ ΑΠΟΣΤΟΛΟΣ</t>
  </si>
  <si>
    <t>ΚΟΝΤΩΣΗΣ ΓΕΩΡΓΙΟΣ</t>
  </si>
  <si>
    <t>16-28405</t>
  </si>
  <si>
    <t>ΑΛΕΒΙΖΟΠΟΥΛΟΣ ΦΙΛΙΠΠΟΣ</t>
  </si>
  <si>
    <t>16-26459</t>
  </si>
  <si>
    <t>16-26389</t>
  </si>
  <si>
    <t>16-29817</t>
  </si>
  <si>
    <t>ΙΩΑΝΝΙΔΗΣ ΙΩΑΝΝΗΣ</t>
  </si>
  <si>
    <t>ΓΑΛΕΝΙΑΝΟΣ ΓΕΩΡΓΙΟΣ</t>
  </si>
  <si>
    <t>16-27879</t>
  </si>
  <si>
    <t>ΚΙΣΣΑΣ ΧΡΗΣΤΟΣ-ΕΥΑΓΓΕΛΟΣ</t>
  </si>
  <si>
    <t>16-27398</t>
  </si>
  <si>
    <t>16-24168</t>
  </si>
  <si>
    <t>ΜΙΧΑΗΛΟΣ ΣΤΕΦΑΝΟΣ</t>
  </si>
  <si>
    <t>ΑΔΑΛΟΓΛΟΥ ΛΑΖΑΡΟΣ</t>
  </si>
  <si>
    <t>16-25351</t>
  </si>
  <si>
    <t>ΔΙΑΜΑΝΤΟΠΟΥΛΟΣ ΓΙΩΡΓΟΣ</t>
  </si>
  <si>
    <t>16-25296</t>
  </si>
  <si>
    <t>ΣΠΑΘΗΣ ΜΑΡΙΝΟΣ</t>
  </si>
  <si>
    <t>ΠΑΡΑΣΧΑΚΗΣ ΝΙΚΟΛΑΟΣ</t>
  </si>
  <si>
    <t>16-28144</t>
  </si>
  <si>
    <t>ΚΑΛΑΜΠΑΚΑΣ ΑΝΑΣΤΑΣΙΟΣ</t>
  </si>
  <si>
    <t>16-26533</t>
  </si>
  <si>
    <t>ΠΑΤΡΙΚΙΟΣ ΝΙΚΟΛΑΟΣ</t>
  </si>
  <si>
    <t>ΦΛΩΡΕΝΤΙΑΔΗΣ ΜΑΡΚΟΣ</t>
  </si>
  <si>
    <t>ΠΕΡΔΙΚΟΓΙΑΝΝΗΣ ΣΤΥΛΙΑΝΟΣ</t>
  </si>
  <si>
    <t>ΚΑΝΙΑΡΗΣ ΧΑΡΑΛΑΜΠΟΣ</t>
  </si>
  <si>
    <t>16-23091</t>
  </si>
  <si>
    <t>ΝΙΚΟΛΟΥΛΗΣ ΚΩΝΣΤΑΝΤΙΝΟΣ</t>
  </si>
  <si>
    <t>16-27656</t>
  </si>
  <si>
    <t>16-26457</t>
  </si>
  <si>
    <t>ΣΤΥΛΙΑΝΟΥΔΑΚΗΣ ΕΥΑΓΓΕΛΟΣ</t>
  </si>
  <si>
    <t>16-24511</t>
  </si>
  <si>
    <t>ΙΩΑΝΝΙΔΗΣ ΝΙΚΟΛΑΟΣ</t>
  </si>
  <si>
    <t>16-28426</t>
  </si>
  <si>
    <t>16-28357</t>
  </si>
  <si>
    <t>ΚΑΠΕΡΩΝΗΣ ΣΠΥΡΙΔΩΝ</t>
  </si>
  <si>
    <t>ΔΕΜΕΝΕΓΑΣ ΝΙΚΟΛΑΟΣ</t>
  </si>
  <si>
    <t>ΤΑΣΟΥΛΗΣ ΒΑΣΙΛΕΙΟΣ</t>
  </si>
  <si>
    <t>16-29274</t>
  </si>
  <si>
    <t>16-24171</t>
  </si>
  <si>
    <t>ΚΕΛΑΪΔΗΣ ΚΑΡΛΟΣ</t>
  </si>
  <si>
    <t>ΝΕΔΕΛΤΣΟΣ ΣΤΕΦΑΝΟΣ</t>
  </si>
  <si>
    <t>16-27583</t>
  </si>
  <si>
    <t>16-28020</t>
  </si>
  <si>
    <t>ΛΥΜΠΕΡΗΣ ΑΛΕΞΑΝΔΡΟΣ</t>
  </si>
  <si>
    <t>16-23093</t>
  </si>
  <si>
    <t>ΚΑΛΔΕΡΩΝ ΖΑΚ</t>
  </si>
  <si>
    <t>16-25502</t>
  </si>
  <si>
    <t>16-22842</t>
  </si>
  <si>
    <t>16-29711</t>
  </si>
  <si>
    <t>16-27371</t>
  </si>
  <si>
    <t>ΚΑΡΑΓΙΑΝΝΗΣ ΒΑΣΙΛΗΣ</t>
  </si>
  <si>
    <t>ΜΑΡΟΥΛΗΣ ΧΑΡΑΛΑΜΠΟΣ</t>
  </si>
  <si>
    <t>16-28083</t>
  </si>
  <si>
    <t>16-28084</t>
  </si>
  <si>
    <t>ΚΟΜΜΑΤΑΣ ΣΤΕΦΑΝΟΣ</t>
  </si>
  <si>
    <t>16-28356</t>
  </si>
  <si>
    <t>16-23491</t>
  </si>
  <si>
    <t>ΤΣΑΡΚΝΙΑΣ ΝΙΚΟΛΑΟΣ</t>
  </si>
  <si>
    <t>ΔΕΛΗΣ ΧΡΙΣΤΟΣ-ΕΡΡΙΚΟΣ</t>
  </si>
  <si>
    <t>ΡΑΠΤΗΣ ΓΡΗΓΟΡΗΣ</t>
  </si>
  <si>
    <t>ΠΙΠΕΡΗΣ ΚΩΝΣΤΑΝΤΙΝΟΣ</t>
  </si>
  <si>
    <t>ΣΤΑΥΡΟΠΟΥΛΟΣ ΔΗΜΗΤΡΗΣ</t>
  </si>
  <si>
    <t>16-27841</t>
  </si>
  <si>
    <t>ΤΣΑΚΙΔΗΣ ΓΕΩΡΓΙΟΣ</t>
  </si>
  <si>
    <t>16-26836</t>
  </si>
  <si>
    <t>16-22656</t>
  </si>
  <si>
    <t>16-28689</t>
  </si>
  <si>
    <t>ΣΤΑΡΑΤΖΗΣ ΔΗΜΗΤΡΙΟΣ</t>
  </si>
  <si>
    <t>16-26427</t>
  </si>
  <si>
    <t>16-28337</t>
  </si>
  <si>
    <t>ΚΟΚΚΙΝΑΚΗΣ ΙΩΑΝΝΗΣ-ΜΑΡΙΟΣ</t>
  </si>
  <si>
    <t>16-28465</t>
  </si>
  <si>
    <t>16-25046</t>
  </si>
  <si>
    <t>16-28575</t>
  </si>
  <si>
    <t>16-29888</t>
  </si>
  <si>
    <t>16-26507</t>
  </si>
  <si>
    <t>16-29726</t>
  </si>
  <si>
    <t>16-29789</t>
  </si>
  <si>
    <t>16-29372</t>
  </si>
  <si>
    <t>16-26338</t>
  </si>
  <si>
    <t>16-28285</t>
  </si>
  <si>
    <t>16-25295</t>
  </si>
  <si>
    <t>ΣΒΗΓΚΑΣ ΠΑΝΑΓΙΩΤΗΣ</t>
  </si>
  <si>
    <t>ΤΣΟΝΑΚΗΣ ΚΩΝΣΤΑΝΤΙΝΟΣ</t>
  </si>
  <si>
    <t>16-24340</t>
  </si>
  <si>
    <t>ΚΑΛΑΜΩΤΟΥΣΑΚΗΣ ΓΕΩΡΓΙΟΣ-ΕΜΜΑΝΟΥΗΛ</t>
  </si>
  <si>
    <t>ΚΟΡΩΝΙΟΣ ΑΝΤΩΝΙΟΣ</t>
  </si>
  <si>
    <t>16-24115</t>
  </si>
  <si>
    <t>16-24506</t>
  </si>
  <si>
    <t>ΖΙΩΓΑΣ ΑΛΕΞΑΝΔΡΟΣ</t>
  </si>
  <si>
    <t>16-31213</t>
  </si>
  <si>
    <t>ΖΗΣΗΣ-ΤΕΓΟΣ ΚΛΕΑΝΘΗΣ</t>
  </si>
  <si>
    <t>16-28153</t>
  </si>
  <si>
    <t>16-28588</t>
  </si>
  <si>
    <t>16-30411</t>
  </si>
  <si>
    <t>16-29258</t>
  </si>
  <si>
    <t>16-28866</t>
  </si>
  <si>
    <t>16-29577</t>
  </si>
  <si>
    <t>ΚΟΣΜΑΣ ΑΡΙΣΤΕΙΔΗΣ</t>
  </si>
  <si>
    <t>ΜΑΤΣΟΥΚΑΣ ΙΩΑΝΝΗΣ</t>
  </si>
  <si>
    <t>16-90102</t>
  </si>
  <si>
    <t>16-31084</t>
  </si>
  <si>
    <t>16-26385</t>
  </si>
  <si>
    <t>ΒΟΥΛΓΑΡΑΚΗΣ ΕΛΕΥΘΕΡΙΟΣ</t>
  </si>
  <si>
    <t>ΓΟΥΣΙΑΣ ΓΕΩΡΓΙΟΣ</t>
  </si>
  <si>
    <t>ΣΤΑΥΡΟΠΟΥΛΟΣ ΜΑΡΙΟΣ-ΦΩΤΙΟΣ</t>
  </si>
  <si>
    <t>16-32270</t>
  </si>
  <si>
    <t>16-30044</t>
  </si>
  <si>
    <t>ΛΑΥΡΑΝΟΣ ΓΡΗΓΟΡΗΣ</t>
  </si>
  <si>
    <t>16-25238</t>
  </si>
  <si>
    <t>ΤΖΕΛΑΤΗΣ ΣΤΕΦΑΝΟΣ</t>
  </si>
  <si>
    <t>ΛΕΟΝΤΑΡΙΔΗΣ ΔΗΜΗΤΡΙΟΣ</t>
  </si>
  <si>
    <t>16-27871</t>
  </si>
  <si>
    <t>16-29812</t>
  </si>
  <si>
    <t>16-25395</t>
  </si>
  <si>
    <t>ΧΑΡΙΤΩΝΙΔΗΣ ΧΑΡΙΤΩΝ</t>
  </si>
  <si>
    <t>16-26859</t>
  </si>
  <si>
    <t>16-31303</t>
  </si>
  <si>
    <t>16-32250</t>
  </si>
  <si>
    <t>ΠΕΝΘΕΡΟΥΔΑΚΗΣ ΜΑΡΙΟΣ-ΒΑΣΙΛΕΙΟΣ</t>
  </si>
  <si>
    <t>16-30018</t>
  </si>
  <si>
    <t>16-28512</t>
  </si>
  <si>
    <t>ΓΕΡΟΝΙΚΟΛΟΣ ΓΕΩΡΓΙΟΣ</t>
  </si>
  <si>
    <t>16-26893</t>
  </si>
  <si>
    <t>16-29626</t>
  </si>
  <si>
    <t>ΔΑΝΙΗΛ ΘΩΜΑΣ</t>
  </si>
  <si>
    <t>16-26037</t>
  </si>
  <si>
    <t>16-28874</t>
  </si>
  <si>
    <t>16-28653</t>
  </si>
  <si>
    <t>16-28259</t>
  </si>
  <si>
    <t>16-25408</t>
  </si>
  <si>
    <t>ΠΑΠΑΦΙΛΙΠΠΟΥ ΔΑΜΙΑΝΟΣ</t>
  </si>
  <si>
    <t>16-33604</t>
  </si>
  <si>
    <t>ΤΖΩΡΤΖΗΣ ΚΩΝΣΤΑΝΤΙΝΟΣ</t>
  </si>
  <si>
    <t>16-27690</t>
  </si>
  <si>
    <t>16-29651</t>
  </si>
  <si>
    <t>ΝΙΚΟΛΑΚΑΚΗΣ ΙΩΑΝΝΗΣ</t>
  </si>
  <si>
    <t>16-26191</t>
  </si>
  <si>
    <t>ΚΑΡΑΧΑΛΙΟΣ ΠΑΝΑΓΙΩΤΗΣ</t>
  </si>
  <si>
    <t>ΜΙΜΙΝΗΣ ΙΩΑΝΝΗΣ</t>
  </si>
  <si>
    <t>16-24772</t>
  </si>
  <si>
    <t>ΜΑΡΚΟΓΙΑΝΝΑΚΗΣ ΚΩΝΣΤΑΝΤΙΝΟΣ</t>
  </si>
  <si>
    <t>16-27668</t>
  </si>
  <si>
    <t>ΓΕΩΡΓΑΤΗΣ ΙΩΑΝΝΗΣ</t>
  </si>
  <si>
    <t>ΑΛΤΑΝΤΖΗΣ ΑΓΓΕΛΟΣ-ΙΚΑΡΟΣ</t>
  </si>
  <si>
    <t>16-29813</t>
  </si>
  <si>
    <t>16-26505</t>
  </si>
  <si>
    <t>16-26547</t>
  </si>
  <si>
    <t>16-28251</t>
  </si>
  <si>
    <t>ΦΑΝΤΗΣ ΑΓΓΕΛΟΣ</t>
  </si>
  <si>
    <t>16-32894</t>
  </si>
  <si>
    <t>ΑΣΛΑΝΙΔΗΣ ΓΕΩΡΓΙΟΣ</t>
  </si>
  <si>
    <t>16-30611</t>
  </si>
  <si>
    <t>16-32472</t>
  </si>
  <si>
    <t>16-31708</t>
  </si>
  <si>
    <t>16-26976</t>
  </si>
  <si>
    <t>16-33515</t>
  </si>
  <si>
    <t>ΣΚΑΜΑΓΚΑΣ ΔΗΜΗΤΡΗΣ</t>
  </si>
  <si>
    <t>16-28957</t>
  </si>
  <si>
    <t>16-31171</t>
  </si>
  <si>
    <t>ΔΗΜΗΤΡΑΚΗΣ ΙΩΑΝΝΗΣ</t>
  </si>
  <si>
    <t>16-28959</t>
  </si>
  <si>
    <t>ΜΠΙΚΑΣ ΑΝΤΩΝΙΟΣ</t>
  </si>
  <si>
    <t>16-24329</t>
  </si>
  <si>
    <t>16-34260</t>
  </si>
  <si>
    <t>ΝΟΥΣΗΣ ΚΩΝΣΤΑΝΤΙΝΟΣ</t>
  </si>
  <si>
    <t>ΣΤΡΑΚΑΣ ΓΕΩΡΓΙΟΣ</t>
  </si>
  <si>
    <t>16-27959</t>
  </si>
  <si>
    <t>ΚΩΛΕΤΣΗΣ ΛΑΖΑΡΟΣ</t>
  </si>
  <si>
    <t>16-31335</t>
  </si>
  <si>
    <t>16-32220</t>
  </si>
  <si>
    <t>16-26075</t>
  </si>
  <si>
    <t>ΒΙΝΙΕΡΑΤΟΣ ΕΛΕΥΘΕΡΙΟΣ</t>
  </si>
  <si>
    <t>16-28424</t>
  </si>
  <si>
    <t>16-29660</t>
  </si>
  <si>
    <t>ΔΟΥΚΑΣ ΑΡΙΣΤΕΙΔΗΣ</t>
  </si>
  <si>
    <t>16-26705</t>
  </si>
  <si>
    <t>ΚΟΥΤΣΟΥΛΗΣ ΜΑΡΙΟΣ</t>
  </si>
  <si>
    <t>16-29815</t>
  </si>
  <si>
    <t>16-29502</t>
  </si>
  <si>
    <t>16-32543</t>
  </si>
  <si>
    <t>ΤΖΗΓΚΑΣ ΧΡΗΣΤΟΣ</t>
  </si>
  <si>
    <t>16-30492</t>
  </si>
  <si>
    <t>ΚΑΤΣΑΛΟΒ ΙΩΑΝΝΗΣ</t>
  </si>
  <si>
    <t>16-26230</t>
  </si>
  <si>
    <t>16-28474</t>
  </si>
  <si>
    <t>ΒΟΥΡΗΣ ΖΗΣΗΣ</t>
  </si>
  <si>
    <t>16-25492</t>
  </si>
  <si>
    <t>ΜΠΟΥΡΤΖΑΛΑΣ ΗΛΙΑΣ-ΜΑΡΙΟΣ</t>
  </si>
  <si>
    <t>16-28473</t>
  </si>
  <si>
    <t>16-33516</t>
  </si>
  <si>
    <t>ΚΡΗΤΟΣ ΚΩΝΣΤΑΝΤΙΝΟΣ</t>
  </si>
  <si>
    <t>16-32761</t>
  </si>
  <si>
    <t>16-29276</t>
  </si>
  <si>
    <t>16-28154</t>
  </si>
  <si>
    <t>16-29444</t>
  </si>
  <si>
    <t>ΓΚΙΖΑΣ ΘΩΜΑΣ</t>
  </si>
  <si>
    <t>16-26172</t>
  </si>
  <si>
    <t>16-26780</t>
  </si>
  <si>
    <t>16-31408</t>
  </si>
  <si>
    <t>16-28546</t>
  </si>
  <si>
    <t>16-26478</t>
  </si>
  <si>
    <t>ΚΗΠΟΥΡΟΣ ΣΤΑΥΡΟΣ</t>
  </si>
  <si>
    <t>16-27236</t>
  </si>
  <si>
    <t>ΚΑΤΣΑΓΚΟΛΗΣ ΑΣΤΕΡΙΟΣ</t>
  </si>
  <si>
    <t>16-27392</t>
  </si>
  <si>
    <t>ΜΟΙΡΑΝΑΙΟΣ ΝΙΚΟΛΑΟΣ</t>
  </si>
  <si>
    <t>16-29664</t>
  </si>
  <si>
    <t>ΣΑΧΠΑΤΖΙΔΗΣ ΓΕΩΡΓΙΟΣ</t>
  </si>
  <si>
    <t>16-32148</t>
  </si>
  <si>
    <t>16-28192</t>
  </si>
  <si>
    <t>16-29125</t>
  </si>
  <si>
    <t>ΝΟΤΑΣ ΚΩΝΣΤΑΝΤΙΝΟΣ</t>
  </si>
  <si>
    <t>16-28013</t>
  </si>
  <si>
    <t>ΣΠΕΝΤΖΟΣ ΧΡΗΣΤΟΣ</t>
  </si>
  <si>
    <t>16-30944</t>
  </si>
  <si>
    <t>16-32768</t>
  </si>
  <si>
    <t>16-28243</t>
  </si>
  <si>
    <t>16-24765</t>
  </si>
  <si>
    <t>ΛΑΖΑΡΙΔΗΣ ΚΥΡΙΑΚΟΣ</t>
  </si>
  <si>
    <t>16-29001</t>
  </si>
  <si>
    <t>ΣΟΦΟΣ ΚΟΡΝΕΙΛΙΟΣ</t>
  </si>
  <si>
    <t>16-30365</t>
  </si>
  <si>
    <t>16-32097</t>
  </si>
  <si>
    <t>ΒΑΣΙΛΕΙΟΥ ΠΑΥΛΟΣ</t>
  </si>
  <si>
    <t>ΓΑΛΑΤΙΑΝΟΣ ΚΩΝΣΤΑΝΤΙΝΟΣ</t>
  </si>
  <si>
    <t>16-32318</t>
  </si>
  <si>
    <t>ΓΕΡΑΡΔΗΣ ΕΜΜΑΝΟΥΗΛ</t>
  </si>
  <si>
    <t>ΚΕΦΑΛΑΣ ΣΠΥΡΟΣ</t>
  </si>
  <si>
    <t>16-29450</t>
  </si>
  <si>
    <t>ΚΟΖΥΡΑΚΗΣ ΦΩΤΙΟΣ</t>
  </si>
  <si>
    <t>Α.Σ.Ε.ΘΗΣΕΑΣ ΑΓΙΟΥ ΔΗΜΗΤΡΙΟΥ</t>
  </si>
  <si>
    <t>16-25750</t>
  </si>
  <si>
    <t>ΚΟΝΤΟΓΙΩΡΓΗΣ ΓΕΡΑΣΙΜΟΣ</t>
  </si>
  <si>
    <t>16-32896</t>
  </si>
  <si>
    <t>ΣΕΡΤΗΣ ΕΥΑΓΓΕΛΟΣ</t>
  </si>
  <si>
    <t>16-90105</t>
  </si>
  <si>
    <t>16-28486</t>
  </si>
  <si>
    <t>16-30064</t>
  </si>
  <si>
    <t>16-28873</t>
  </si>
  <si>
    <t>16-28662</t>
  </si>
  <si>
    <t>ΣΑΒΒΑΚΗΣ ΝΙΚΟΛΑΟΣ</t>
  </si>
  <si>
    <t>ΣΠΥΡΟΣ ΕΥΑΓΓΕΛΟΣ</t>
  </si>
  <si>
    <t>16-33109</t>
  </si>
  <si>
    <t>16-32470</t>
  </si>
  <si>
    <t>16-30739</t>
  </si>
  <si>
    <t>16-32226</t>
  </si>
  <si>
    <t>16-28329</t>
  </si>
  <si>
    <t>16-33917</t>
  </si>
  <si>
    <t>16-28842</t>
  </si>
  <si>
    <t>ΜΙΧΑΛΟΠΟΥΛΟΣ ΓΙΩΡΓΟΣ</t>
  </si>
  <si>
    <t>16-27029</t>
  </si>
  <si>
    <t>ΠΑΠΑΓΙΑΝΝΗΣ ΑΝΑΣΤΑΣΙΟΣ</t>
  </si>
  <si>
    <t>ΧΑΤΖΗΣ ΠΑΝΑΓΙΩΤΗΣ</t>
  </si>
  <si>
    <t>16-28765</t>
  </si>
  <si>
    <t>16-28794</t>
  </si>
  <si>
    <t>16-28931</t>
  </si>
  <si>
    <t>16-29582</t>
  </si>
  <si>
    <t>16-27220</t>
  </si>
  <si>
    <t>ΤΣΕΒΡΕΝΙΔΗΣ ΧΡΗΣΤΟΣ</t>
  </si>
  <si>
    <t>16-29884</t>
  </si>
  <si>
    <t>ΤΣΙΓΚΕΝΗΣ ΓΕΩΡΓΙΟΣ</t>
  </si>
  <si>
    <t>ΧΑΡΕΜΗΣ ΚΩΝΣΤΑΝΤΙΝΟΣ</t>
  </si>
  <si>
    <t>16-32773</t>
  </si>
  <si>
    <t>16-30398</t>
  </si>
  <si>
    <t>ΓΕΛΑΛΗΣ ΔΗΜΗΤΡΙΟΣ</t>
  </si>
  <si>
    <t>16-33530</t>
  </si>
  <si>
    <t>16-27171</t>
  </si>
  <si>
    <t>ΓΡΗΓΟΡΑΤΟΣ ΧΑΡΑΛΑΜΠΟΣ</t>
  </si>
  <si>
    <t>16-24107</t>
  </si>
  <si>
    <t>ΚΟΥΣΤΕΡΙΔΗΣ ΡΑΦΑΗΛ</t>
  </si>
  <si>
    <t>16-32051</t>
  </si>
  <si>
    <t>16-27013</t>
  </si>
  <si>
    <t>ΜΠΕΓΝΗΣ ΧΡΗΣΤΟΣ</t>
  </si>
  <si>
    <t>16-27875</t>
  </si>
  <si>
    <t>16-34536</t>
  </si>
  <si>
    <t>ΠΙΠΙΛΑΚΙΔΗΣ ΑΘΑΝΑΣΙΟΣ</t>
  </si>
  <si>
    <t>16-26055</t>
  </si>
  <si>
    <t>ΣΙΡΠΟΣ ΑΛΕΞΙΟΣ</t>
  </si>
  <si>
    <t>16-25843</t>
  </si>
  <si>
    <t>ΣΟΥΣΟΥΡΟΓΙΑΝΝΗΣ ΕΥΑΓΓΕΛΟΣ</t>
  </si>
  <si>
    <t>Σ.Α.ΚΑΤΕΡΙΝΗΣ</t>
  </si>
  <si>
    <t>16-32100</t>
  </si>
  <si>
    <t>16-26179</t>
  </si>
  <si>
    <t>ΣΤΑΥΡΟΥΛΑΚΗΣ ΙΩΑΝΝΗΣ</t>
  </si>
  <si>
    <t>ΣΤΡΑΤΑΚΟΣ ΣΤΑΘΗΣ</t>
  </si>
  <si>
    <t>16-29814</t>
  </si>
  <si>
    <t>ΦΟΥΝΤΟΥΛΗΣ ΔΗΜΗΤΡΙΟΣ</t>
  </si>
  <si>
    <t>16-32785</t>
  </si>
  <si>
    <t>ΧΡΙΣΤΟΦΙΛΟΠΟΥΛΟΣ ΝΙΚΟΛΑΟΣ</t>
  </si>
  <si>
    <t>16-27108</t>
  </si>
  <si>
    <t>ΚΑΡΑΠΕΤΩΒ ΓΚΙΟΡΓΚΥ</t>
  </si>
  <si>
    <t>16-30560</t>
  </si>
  <si>
    <t>16-30056</t>
  </si>
  <si>
    <t>16-28590</t>
  </si>
  <si>
    <t>16-31207</t>
  </si>
  <si>
    <t>ΧΙΩΤΗΣ ΜΙΧΑΗΛ</t>
  </si>
  <si>
    <t>16-29042</t>
  </si>
  <si>
    <t>16-32165</t>
  </si>
  <si>
    <t>16-31693</t>
  </si>
  <si>
    <t>ΣΕΚΛΕΙΖΙΩΤΗΣ ΝΙΚΟΛΑΟΣ</t>
  </si>
  <si>
    <t>16-26800</t>
  </si>
  <si>
    <t>16-26495</t>
  </si>
  <si>
    <t>ΓΚΕΜΟΣ ΑΝΔΡΕΑΣ</t>
  </si>
  <si>
    <t>16-29104</t>
  </si>
  <si>
    <t>ΓΡΗΓΟΡΙΑΔΗΣ ΚΩΝΣΤΑΝΤΙΝΟΣ</t>
  </si>
  <si>
    <t>16-29952</t>
  </si>
  <si>
    <t>ΚΑΡΑΝΙΚΑΣ ΠΑΝΑΓΙΩΤΗΣ</t>
  </si>
  <si>
    <t>16-29615</t>
  </si>
  <si>
    <t>ΚΛΑΔΕΥΤΗΡΑΣ ΦΩΤΗΣ</t>
  </si>
  <si>
    <t>16-25941</t>
  </si>
  <si>
    <t>ΛΙΑΤΣΟΣ ΝΙΚΗΦΟΡΟΣ-ΕΥΣΤΡΑΤΙΟΣ</t>
  </si>
  <si>
    <t>16-26777</t>
  </si>
  <si>
    <t>16-29811</t>
  </si>
  <si>
    <t>16-33339</t>
  </si>
  <si>
    <t>ΠΛΑΚΑΚΗΣ ΣΤΑΘΗΣ</t>
  </si>
  <si>
    <t>16-29607</t>
  </si>
  <si>
    <t>ΠΟΥΛΗΣ ΣΤΡΑΤΗΣ</t>
  </si>
  <si>
    <t>16-26714</t>
  </si>
  <si>
    <t>16-32341</t>
  </si>
  <si>
    <t>16-29162</t>
  </si>
  <si>
    <t>16-33872</t>
  </si>
  <si>
    <t>16-28757</t>
  </si>
  <si>
    <t>16-26671</t>
  </si>
  <si>
    <t>16-30123</t>
  </si>
  <si>
    <t>16-29435</t>
  </si>
  <si>
    <t>16-30272</t>
  </si>
  <si>
    <t>16-29161</t>
  </si>
  <si>
    <t>ΑΣΙΘΙΑΝΑΚΗΣ ΟΔΥΣΣΕΑΣ</t>
  </si>
  <si>
    <t>16-34309</t>
  </si>
  <si>
    <t>ΒΡΑΧΑΣ ΙΩΑΝΝΗΣ</t>
  </si>
  <si>
    <t>16-26875</t>
  </si>
  <si>
    <t>16-32083</t>
  </si>
  <si>
    <t>ΓΙΑΚΗΣ ΚΩΝΣΤΑΝΤΙΝΟΣ</t>
  </si>
  <si>
    <t>16-29213</t>
  </si>
  <si>
    <t>ΚΟΝΤΗΣ ΒΑΣΙΛΕΙΟΣ</t>
  </si>
  <si>
    <t>ΚΟΥΪΜΤΖΙΔΗΣ ΒΑΣΙΛΕΙΟΣ</t>
  </si>
  <si>
    <t>16-34372</t>
  </si>
  <si>
    <t>ΜΑΓΟΓΙΑΝΝΗΣ ΑΓΓΕΛΟΣ</t>
  </si>
  <si>
    <t>16-29587</t>
  </si>
  <si>
    <t>16-90060</t>
  </si>
  <si>
    <t>ΠΕΧΛΙΒΑΝΙΔΗΣ ΜΑΡΚΟΣ</t>
  </si>
  <si>
    <t>ΡΕΜΠΑΚΟΣ ΑΘΑΝΑΣΙΟΣ</t>
  </si>
  <si>
    <t>16-32359</t>
  </si>
  <si>
    <t>16-28224</t>
  </si>
  <si>
    <t>16-26886</t>
  </si>
  <si>
    <t>16-29451</t>
  </si>
  <si>
    <t>ΑΡΓΥΡΟΥΛΗΣ ΑΝΤΩΝΙΟΣ</t>
  </si>
  <si>
    <t>16-26726</t>
  </si>
  <si>
    <t>ΜΠΟΥΓΑΣ ΠΑΝΑΓΙΩΤΗΣ</t>
  </si>
  <si>
    <t>16-28024</t>
  </si>
  <si>
    <t>16-31152</t>
  </si>
  <si>
    <t>16-28252</t>
  </si>
  <si>
    <t>ΓΕΩΡΓΑΛΗΣ ΧΑΡΗΣ</t>
  </si>
  <si>
    <t>16-31813</t>
  </si>
  <si>
    <t>16-33357</t>
  </si>
  <si>
    <t>ΚΑΚΟΥΛΙΑΔΗΣ ΓΙΩΡΓΟΣ</t>
  </si>
  <si>
    <t>16-22989</t>
  </si>
  <si>
    <t>ΜΑΝΕΝΤΗ ΑΝΤΩΝΙΑ</t>
  </si>
  <si>
    <t>ΜΑΣΤΡΑΝΤΩΝΗΣ ΜΙΧΑΗΛ</t>
  </si>
  <si>
    <t>16-33984</t>
  </si>
  <si>
    <t>16-34205</t>
  </si>
  <si>
    <t>16-33904</t>
  </si>
  <si>
    <t>16-24301</t>
  </si>
  <si>
    <t>ΜΠΑΛΤΖΟΓΛΟΥ ΚΩΝΣΤΑΝΤΙΝΟΣ</t>
  </si>
  <si>
    <t>16-30251</t>
  </si>
  <si>
    <t>ΜΠΟΥΦΙΔΗΣ ΓΙΩΡΓΟΣ</t>
  </si>
  <si>
    <t>ΠΑΝΤΟΥΡΑΡΟΥ ΚΩΝΣΤΑΝΤΙΝ-ΑΝΤΡΙΑΝ</t>
  </si>
  <si>
    <t>ΠΑΠΑΔΙΩΤΗΣ ΣΠΥΡΟΣ</t>
  </si>
  <si>
    <t>ΣΤΕΦΑΝΙΔΗΣ ΣΤΕΡΓΙΟΣ</t>
  </si>
  <si>
    <t>16-32877</t>
  </si>
  <si>
    <t>16-32940</t>
  </si>
  <si>
    <t>16-29218</t>
  </si>
  <si>
    <t>16-29217</t>
  </si>
  <si>
    <t>16-30187</t>
  </si>
  <si>
    <t>ΡΟΥΣΟΠΟΥΛΟΣ ΙΩΑΝΝΗΣ</t>
  </si>
  <si>
    <t>ΤΣΙΚΑΡΛΗΣ ΔΗΜΗΤΡΙΟΣ</t>
  </si>
  <si>
    <t>16-32294</t>
  </si>
  <si>
    <t>16-29084</t>
  </si>
  <si>
    <t>16-27383</t>
  </si>
  <si>
    <t>ΑΜΠΑΡΤΖΙΔΗΣ ΙΩΑΚΕΙΜ</t>
  </si>
  <si>
    <t>16-33845</t>
  </si>
  <si>
    <t>ΑΣΛΑΝΙΔΗΣ ΝΙΚΟΛΑΟΣ</t>
  </si>
  <si>
    <t>16-33387</t>
  </si>
  <si>
    <t>ΒΟΣΚΟΠΟΥΛΟΣ ΓΙΑΝΝΗΣ</t>
  </si>
  <si>
    <t>ΛΕΣΧΗ ΠΟΛΙΤΙΣΜΟΥ ΦΛΩΡΙΝΑΣ</t>
  </si>
  <si>
    <t>16-27848</t>
  </si>
  <si>
    <t>ΓΑΤΟΣ ΘΕΟΔΟΣΙΟΣ</t>
  </si>
  <si>
    <t>16-33529</t>
  </si>
  <si>
    <t>16-29505</t>
  </si>
  <si>
    <t>16-33290</t>
  </si>
  <si>
    <t>ΚΑΡΓΙΩΤΗΣ ΓΕΩΡΓΙΟΣ</t>
  </si>
  <si>
    <t>ΚΟΝΤΗΣ ΒΑΣΙΛΕΙΟΣ-ΝΙΚΟΛΑΟΣ</t>
  </si>
  <si>
    <t>16-28378</t>
  </si>
  <si>
    <t>ΜΠΑΓΟΡΔΑΚΗΣ ΜΑΡΙΟΣ</t>
  </si>
  <si>
    <t>ΜΠΑΚΟΜΙΧΑΛΗΣ ΘΩΜΑΣ</t>
  </si>
  <si>
    <t>16-32707</t>
  </si>
  <si>
    <t>ΜΠΕΛΛΟΣ ΠΕΤΡΟΣ</t>
  </si>
  <si>
    <t>ΝΙΚΟΛΟΠΟΥΛΟΣ ΒΑΣΙΛΗΣ-ΠΑΪΣΙΟΣ</t>
  </si>
  <si>
    <t>ΣΙΩΚΟΣ ΧΡΗΣΤΟΣ</t>
  </si>
  <si>
    <t>16-34195</t>
  </si>
  <si>
    <t>16-25828</t>
  </si>
  <si>
    <t>ΣΧΟΙΝΟΠΛΟΚΑΚΗΣ ΚΩΝΣΤΑΝΤΙΝΟΣ</t>
  </si>
  <si>
    <t>16-24874</t>
  </si>
  <si>
    <t>ΧΑΤΖΗΜΑΡΚΑΚΗΣ ΧΡΗΣΤΟΣ</t>
  </si>
  <si>
    <t>16-25831</t>
  </si>
  <si>
    <t>16-33796</t>
  </si>
  <si>
    <t>16-28174</t>
  </si>
  <si>
    <t>16-30788</t>
  </si>
  <si>
    <t>16-30523</t>
  </si>
  <si>
    <t>16-34364</t>
  </si>
  <si>
    <t>16-34548</t>
  </si>
  <si>
    <t>16-29513</t>
  </si>
  <si>
    <t>16-29636</t>
  </si>
  <si>
    <t>16-33918</t>
  </si>
  <si>
    <t>ΑΒΡΑΜΙΔΗΣ ΑΝΑΣΤΑΣΙΟΣ</t>
  </si>
  <si>
    <t>16-29870</t>
  </si>
  <si>
    <t>ΑΔΑΜΙΔΗΣ ΣΤΕΦΑΝΟΣ</t>
  </si>
  <si>
    <t>16-29077</t>
  </si>
  <si>
    <t>16-33523</t>
  </si>
  <si>
    <t>16-29618</t>
  </si>
  <si>
    <t>ΒΡΑΝΑΣ ΠΑΝΑΓΙΩΤΗΣ-ΗΛΙΑΣ</t>
  </si>
  <si>
    <t>16-90097</t>
  </si>
  <si>
    <t>ΔΙΑΚΟΥΜΑΚΟΣ ΦΟΙΒΟΣ</t>
  </si>
  <si>
    <t>16-32342</t>
  </si>
  <si>
    <t>ΚΑΛΙΕΝΤΖΙΔΗΣ ΧΡΗΣΤΟΣ</t>
  </si>
  <si>
    <t>16-32709</t>
  </si>
  <si>
    <t>ΚΑΧΡΙΜΑΝΗΣ ΣΤΑΥΡΟΣ</t>
  </si>
  <si>
    <t>16-31238</t>
  </si>
  <si>
    <t>16-34030</t>
  </si>
  <si>
    <t>ΚΩΣΤΟΠΟΥΛΟΣ ΝΙΚΟΛΑΟΣ</t>
  </si>
  <si>
    <t>16-30958</t>
  </si>
  <si>
    <t>16-30140</t>
  </si>
  <si>
    <t>ΝΤΑΛΙΑΣ ΝΙΚΟΛΑΟΣ</t>
  </si>
  <si>
    <t>ΝΤΑΝΤΙΝΗΣ ΠΕΤΡΟΣ</t>
  </si>
  <si>
    <t>16-28789</t>
  </si>
  <si>
    <t>ΠΑΠΑΔΟΓΙΑΝΝΗΣ ΘΑΝΟΣ</t>
  </si>
  <si>
    <t>ΠΑΥΛΙΔΗΣ ΑΝΑΣΤΑΣΙΟΣ-ΜΑΡΚΟΣ</t>
  </si>
  <si>
    <t>16-32382</t>
  </si>
  <si>
    <t>ΠΕΠΠΑΣ ΓΕΩΡΓΙΟΣ</t>
  </si>
  <si>
    <t>ΠΟΥΡΛΟΥΚΑΚΗΣ ΘΑΝΟΣ</t>
  </si>
  <si>
    <t>16-29121</t>
  </si>
  <si>
    <t>ΣΑΡΤΖΕΤΑΚΗΣ ΘΕΟΔΩΡΟΣ</t>
  </si>
  <si>
    <t>16-28165</t>
  </si>
  <si>
    <t>ΣΕΛΙΒΑΝΩΦ ΠΑΥΛΟΣ-ΣΤΕΡΓΙΟΣ</t>
  </si>
  <si>
    <t>16-29262</t>
  </si>
  <si>
    <t>ΣΕΧΟΠΟΥΛΟΣ ΠΕΤΡΟΣ</t>
  </si>
  <si>
    <t>ΣΤΑΥΡΑΚΑΚΗΣ ΓΕΩΡΓΙΟΣ</t>
  </si>
  <si>
    <t>ΤΟΠΧΑΝΑΛΗΣ ΙΩΑΝΝΗΣ</t>
  </si>
  <si>
    <t>16-25488</t>
  </si>
  <si>
    <t>ΧΟΤΟΚΟΥΡΙΔΗΣ ΒΑΣΙΛΗΣ</t>
  </si>
  <si>
    <t>16-30185</t>
  </si>
  <si>
    <t>16-30889</t>
  </si>
  <si>
    <t>16-26897</t>
  </si>
  <si>
    <t>16-31248</t>
  </si>
  <si>
    <t>16-27420</t>
  </si>
  <si>
    <t>16-34265</t>
  </si>
  <si>
    <t>16-34541</t>
  </si>
  <si>
    <t>16-33990</t>
  </si>
  <si>
    <t>16-33969</t>
  </si>
  <si>
    <t>16-34329</t>
  </si>
  <si>
    <t>16-26819</t>
  </si>
  <si>
    <t>16-29366</t>
  </si>
  <si>
    <t>16-31631</t>
  </si>
  <si>
    <t>16-31078</t>
  </si>
  <si>
    <t>ΤΕΡΖΟΠΟΥΛΟΣ ΚΩΝΣΤΑΝΤΙΝΟΣ</t>
  </si>
  <si>
    <t>16-28119</t>
  </si>
  <si>
    <t>16-34331</t>
  </si>
  <si>
    <t>16-33002</t>
  </si>
  <si>
    <t>16-32606</t>
  </si>
  <si>
    <t>16-28792</t>
  </si>
  <si>
    <t>16-28939</t>
  </si>
  <si>
    <t>16-27667</t>
  </si>
  <si>
    <t>16-33746</t>
  </si>
  <si>
    <t>16-28417</t>
  </si>
  <si>
    <t>16-28945</t>
  </si>
  <si>
    <t>ΚΑΚΑΚΗΣ ΒΑΣΙΛΕΙΟΣ-ΤΣΑΜΠΙΚΟΣ</t>
  </si>
  <si>
    <t>ΚΑΡΑΜΟΛΕΓΚΟΣ ΔΗΜΗΤΡΙΟΣ</t>
  </si>
  <si>
    <t>16-24585</t>
  </si>
  <si>
    <t>ΚΟΥΡΟΥΠΗΣ ΜΑΡΙΝΟΣ</t>
  </si>
  <si>
    <t>16-31700</t>
  </si>
  <si>
    <t>16-29094</t>
  </si>
  <si>
    <t>16-29683</t>
  </si>
  <si>
    <t>16-32721</t>
  </si>
  <si>
    <t>ΝΤΟΥΝΗΣ ΧΡΗΣΤΟΣ</t>
  </si>
  <si>
    <t>16-33392</t>
  </si>
  <si>
    <t>16-33889</t>
  </si>
  <si>
    <t>16-30276</t>
  </si>
  <si>
    <t>16-29263</t>
  </si>
  <si>
    <t>ΣΕΧΟΠΟΥΛΟΣ ΘΕΟΔΩΡΟΣ</t>
  </si>
  <si>
    <t>ΤΡΙΓΚΑΣ ΜΙΧΑΗΛ-ΑΓΓΕΛΟΣ</t>
  </si>
  <si>
    <t>16-29314</t>
  </si>
  <si>
    <t>16-27772</t>
  </si>
  <si>
    <t>16-31008</t>
  </si>
  <si>
    <t>16-27019</t>
  </si>
  <si>
    <t>16-29661</t>
  </si>
  <si>
    <t>16-29659</t>
  </si>
  <si>
    <t>16-34292</t>
  </si>
  <si>
    <t>16-25573</t>
  </si>
  <si>
    <t>16-25399</t>
  </si>
  <si>
    <t>16-33921</t>
  </si>
  <si>
    <t>16-33869</t>
  </si>
  <si>
    <t>16-26491</t>
  </si>
  <si>
    <t>16-27780</t>
  </si>
  <si>
    <t>16-32264</t>
  </si>
  <si>
    <t>16-32092</t>
  </si>
  <si>
    <t>16-34634</t>
  </si>
  <si>
    <t>16-28878</t>
  </si>
  <si>
    <t>16-27655</t>
  </si>
  <si>
    <t>16-28976</t>
  </si>
  <si>
    <t>16-32862</t>
  </si>
  <si>
    <t>16-31388</t>
  </si>
  <si>
    <t>16-29378</t>
  </si>
  <si>
    <t>16-32948</t>
  </si>
  <si>
    <t>16-34320</t>
  </si>
  <si>
    <t>16-26456</t>
  </si>
  <si>
    <t>16-33480</t>
  </si>
  <si>
    <t>16-28981</t>
  </si>
  <si>
    <t>16-34472</t>
  </si>
  <si>
    <t>16-25400</t>
  </si>
  <si>
    <t>16-28749</t>
  </si>
  <si>
    <t>16-28468</t>
  </si>
  <si>
    <t>16-28467</t>
  </si>
  <si>
    <t>16-30730</t>
  </si>
  <si>
    <t>16-30405</t>
  </si>
  <si>
    <t>16-29735</t>
  </si>
  <si>
    <t>16-32501</t>
  </si>
  <si>
    <t>16-33271</t>
  </si>
  <si>
    <t>16-30180</t>
  </si>
  <si>
    <t>16-28542</t>
  </si>
  <si>
    <t>16-32349</t>
  </si>
  <si>
    <t>16-29619</t>
  </si>
  <si>
    <t>16-35175</t>
  </si>
  <si>
    <t>16-24974</t>
  </si>
  <si>
    <t>16-33733</t>
  </si>
  <si>
    <t>16-34712</t>
  </si>
  <si>
    <t>16-32905</t>
  </si>
  <si>
    <t>16-33949</t>
  </si>
  <si>
    <t>ΓΛΕΝΤΗΣ ΚΩΝΣΤΑΝΤΙΝΟΣ</t>
  </si>
  <si>
    <t>16-34633</t>
  </si>
  <si>
    <t>ΕΞΟΥΖΙΔΗΣ ΗΛΙΑΣ</t>
  </si>
  <si>
    <t>16-33508</t>
  </si>
  <si>
    <t>ΚΑΖΙΑΝΗΣ ΙΩΑΝΝΗΣ</t>
  </si>
  <si>
    <t>16-33802</t>
  </si>
  <si>
    <t>16-27785</t>
  </si>
  <si>
    <t>16-34917</t>
  </si>
  <si>
    <t>ΚΑΤΣΙΚΟΓΙΩΡΓΟΣ ΟΡΦΕΑΣ</t>
  </si>
  <si>
    <t>16-33895</t>
  </si>
  <si>
    <t>16-34332</t>
  </si>
  <si>
    <t>16-34675</t>
  </si>
  <si>
    <t>16-25930</t>
  </si>
  <si>
    <t>ΛΑΣΚΑΡΑΤΟΣ ΑΧΙΛΛΕΑΣ</t>
  </si>
  <si>
    <t>16-29424</t>
  </si>
  <si>
    <t>ΜΑΡΡΑΣ ΚΩΝΣΤΑΝΤΙΝΟΣ</t>
  </si>
  <si>
    <t>16-27958</t>
  </si>
  <si>
    <t>ΜΠΑΣΧΑΛΗΣ ΑΘΑΝΑΣΙΟΣ</t>
  </si>
  <si>
    <t>16-34609</t>
  </si>
  <si>
    <t>16-32495</t>
  </si>
  <si>
    <t>ΜΠΡΟΔΗΜΑΣ ΔΗΜΗΤΡΗΣ</t>
  </si>
  <si>
    <t>16-34648</t>
  </si>
  <si>
    <t>ΠΑΠΑΪΚΟΝΟΜΟΥ ΕΜΜΑΝΟΥΗΛ</t>
  </si>
  <si>
    <t>ΠΑΠΑΚΩΝΣΤΑΝΤΙΝΟΥ ΧΡΗΣΤΟΣ</t>
  </si>
  <si>
    <t>16-31699</t>
  </si>
  <si>
    <t>16-31263</t>
  </si>
  <si>
    <t>ΠΑΠΠΑΣ ΝΙΚΟΣ</t>
  </si>
  <si>
    <t>16-34264</t>
  </si>
  <si>
    <t>16-34369</t>
  </si>
  <si>
    <t>16-27221</t>
  </si>
  <si>
    <t>ΤΑΧΟΣ ΙΩΑΝΝΗΣ</t>
  </si>
  <si>
    <t>16-31085</t>
  </si>
  <si>
    <t>16-24815</t>
  </si>
  <si>
    <t>16-28548</t>
  </si>
  <si>
    <t>16-30429</t>
  </si>
  <si>
    <t>16-28150</t>
  </si>
  <si>
    <t>16-32700</t>
  </si>
  <si>
    <t>16-31684</t>
  </si>
  <si>
    <t>16-33595</t>
  </si>
  <si>
    <t>16-33401</t>
  </si>
  <si>
    <t>16-30750</t>
  </si>
  <si>
    <t>16-32459</t>
  </si>
  <si>
    <t>16-34318</t>
  </si>
  <si>
    <t>16-27018</t>
  </si>
  <si>
    <t>16-32301</t>
  </si>
  <si>
    <t>16-28652</t>
  </si>
  <si>
    <t>16-33901</t>
  </si>
  <si>
    <t>16-32739</t>
  </si>
  <si>
    <t>16-29603</t>
  </si>
  <si>
    <t>16-29399</t>
  </si>
  <si>
    <t>16-31542</t>
  </si>
  <si>
    <t>ΒΕΝΝΟΣ ΑΡΗΣ</t>
  </si>
  <si>
    <t>Γ.Α.Ε.ΤΡΙΦΥΛΙΑΣ ΔΙΩΝ ΚΥΠΑΡΙΣΣΕΥΣ</t>
  </si>
  <si>
    <t>16-32487</t>
  </si>
  <si>
    <t>16-24018</t>
  </si>
  <si>
    <t>ΓΑΚΙΔΗΣ ΓΕΩΡΓΙΟΣ</t>
  </si>
  <si>
    <t>16-29689</t>
  </si>
  <si>
    <t>ΓΑΛΑΝΗΣ ΧΑΡΙΛΑΟΣ</t>
  </si>
  <si>
    <t>ΓΕΡΑΡΔΟΣ ΓΕΡΑΣΙΜΟΣ</t>
  </si>
  <si>
    <t>16-32832</t>
  </si>
  <si>
    <t>ΓΕΡΟΝΤΑΣ ΧΡΗΣΤΟΣ</t>
  </si>
  <si>
    <t>ΓΕΩΡΓΙΟΥ ΑΝΑΣΤΑΣΙΟΣ</t>
  </si>
  <si>
    <t>16-22585</t>
  </si>
  <si>
    <t>ΓΚΑΡΤΖΩΝΗΣ ΛΑΜΠΡΟΣ</t>
  </si>
  <si>
    <t>16-25876</t>
  </si>
  <si>
    <t>ΓΚΙΝΑΛΗΣ ΔΗΜΗΤΡΙΟΣ</t>
  </si>
  <si>
    <t>16-31476</t>
  </si>
  <si>
    <t>16-28643</t>
  </si>
  <si>
    <t>16-28971</t>
  </si>
  <si>
    <t>ΖΑΓΚΛΙΒΕΡΙΝΟΣ ΧΡΗΣΤΟΣ</t>
  </si>
  <si>
    <t>16-32920</t>
  </si>
  <si>
    <t>16-30851</t>
  </si>
  <si>
    <t>16-90128</t>
  </si>
  <si>
    <t>ΙΓΚΝΙΑΤΟΒΙΤΣ ΜΑΡΤΙΝ</t>
  </si>
  <si>
    <t>16-31743</t>
  </si>
  <si>
    <t>ΚΕΡΑΜΙΔΑΣ ΣΤΥΛΙΑΝΟΣ</t>
  </si>
  <si>
    <t>16-29854</t>
  </si>
  <si>
    <t>16-29114</t>
  </si>
  <si>
    <t>ΜΑΡΚΟΠΟΥΛΟΣ ΒΙΚΤΩΡ-ΠΑΝΑΓΙΩΤΗΣ</t>
  </si>
  <si>
    <t>16-30312</t>
  </si>
  <si>
    <t>ΜΗΤΡΟΠΟΥΛΟΣ ΑΛΕΞΑΝΔΡΟΣ</t>
  </si>
  <si>
    <t>16-31714</t>
  </si>
  <si>
    <t>16-28970</t>
  </si>
  <si>
    <t>16-33584</t>
  </si>
  <si>
    <t>16-26896</t>
  </si>
  <si>
    <t>16-31990</t>
  </si>
  <si>
    <t>16-28555</t>
  </si>
  <si>
    <t>16-31591</t>
  </si>
  <si>
    <t>16-34661</t>
  </si>
  <si>
    <t>16-29686</t>
  </si>
  <si>
    <t>16-34445</t>
  </si>
  <si>
    <t>ΠΑΠΑΛΑΜΠΡΟΥ ΧΡΗΣΤΟΣ</t>
  </si>
  <si>
    <t>ΠΑΣΠΑΛΑΡΑΚΗΣ ΝΙΚΟΛΑΟΣ</t>
  </si>
  <si>
    <t>16-28129</t>
  </si>
  <si>
    <t>ΠΑΥΛΙΔΗΣ ΜΙΧΑΗΛ-ΠΑΝΑΓΙΩΤΗΣ</t>
  </si>
  <si>
    <t>16-29808</t>
  </si>
  <si>
    <t>16-30060</t>
  </si>
  <si>
    <t>16-29859</t>
  </si>
  <si>
    <t>16-30054</t>
  </si>
  <si>
    <t>16-32558</t>
  </si>
  <si>
    <t>16-24455</t>
  </si>
  <si>
    <t>16-29855</t>
  </si>
  <si>
    <t>16-29829</t>
  </si>
  <si>
    <t>16-32055</t>
  </si>
  <si>
    <t>16-30918</t>
  </si>
  <si>
    <t>ΤΣΑΪΚΑΝΙΔΗΣ ΑΛΕΞΑΝΔΡΟΣ</t>
  </si>
  <si>
    <t>16-33281</t>
  </si>
  <si>
    <t>16-30608</t>
  </si>
  <si>
    <t>16-30089</t>
  </si>
  <si>
    <t>16-31279</t>
  </si>
  <si>
    <t>16-34498</t>
  </si>
  <si>
    <t>16-29677</t>
  </si>
  <si>
    <t>16-90116</t>
  </si>
  <si>
    <t>ΑΜΜΕΡΜΑΝ ΣΤΕΦΑΝΟΣ</t>
  </si>
  <si>
    <t>16-26914</t>
  </si>
  <si>
    <t>ΒΡΑΝΑΣ ΘΕΜΗΣ</t>
  </si>
  <si>
    <t>16-31254</t>
  </si>
  <si>
    <t>ΓΙΑΝΝΟΥΤΣΟΣ ΘΕΟΔΩΡΟΣ</t>
  </si>
  <si>
    <t>ΖΟΥΜΠΟΥΛΑΚΗΣ ΑΝΔΡΕΑΣ</t>
  </si>
  <si>
    <t>16-24994</t>
  </si>
  <si>
    <t>ΚΑΛΙΦΑΤΙΔΗΣ ΧΡΗΣΤΟΣ</t>
  </si>
  <si>
    <t>16-32743</t>
  </si>
  <si>
    <t>ΚΑΡΑΒΑΣ ΚΩΝΣΤΑΝΤΙΝΟΣ</t>
  </si>
  <si>
    <t>ΚΑΡΑΠΕΤΣΑΝΟΣ ΑΘΑΝΑΣΙΟΣ</t>
  </si>
  <si>
    <t>ΚΟΥΤΣΟΘΟΔΩΡΟΣ ΙΩΑΝΝΗΣ</t>
  </si>
  <si>
    <t>ΛΥΜΠΕΡΟΠΟΥΛΟΣ ΘΕΟΔΩΡΟΣ</t>
  </si>
  <si>
    <t>16-30800</t>
  </si>
  <si>
    <t>16-30188</t>
  </si>
  <si>
    <t>ΜΥΤΑΛΑΣ ΕΥΑΓΓΕΛΟΣ</t>
  </si>
  <si>
    <t>16-32850</t>
  </si>
  <si>
    <t>ΝΤΙΝΟΥ ΠΑΡΑΣΚΕΥΑΣ</t>
  </si>
  <si>
    <t>16-28787</t>
  </si>
  <si>
    <t>16-25082</t>
  </si>
  <si>
    <t>16-34139</t>
  </si>
  <si>
    <t>ΠΟΛΥΧΡΟΝΟΠΟΥΛΟΣ ΘΕΟΧΑΡΗΣ</t>
  </si>
  <si>
    <t>ΠΟΥΛΑΚΗΣ ΣΤΕΦΑΝΟΣ</t>
  </si>
  <si>
    <t>ΣΑΚΟΥΛΗΣ ΠΑΝΑΓΙΩΤΗΣ</t>
  </si>
  <si>
    <t>16-30066</t>
  </si>
  <si>
    <t>ΣΛΙΠΤΣΕΝΚΟ ΜΑΡΚΟΣ</t>
  </si>
  <si>
    <t>ΣΤΑΜΑΤΑΚΟΣ ΣΩΤΗΡΗΣ</t>
  </si>
  <si>
    <t>16-33321</t>
  </si>
  <si>
    <t>16-29286</t>
  </si>
  <si>
    <t>ΦΕΛΕΜΕΓΚΑΣ ΝΙΚΟΣ</t>
  </si>
  <si>
    <t>16-33143</t>
  </si>
  <si>
    <t>16-26409</t>
  </si>
  <si>
    <t>16-30874</t>
  </si>
  <si>
    <t>16-30058</t>
  </si>
  <si>
    <t>16-31644</t>
  </si>
  <si>
    <t>ΑΡΚΑΔΙΑΝΟΥ ΑΝΝΑ</t>
  </si>
  <si>
    <t>ΣΤΑΜΑΤΟΓΙΑΝΝΟΠΟΥΛΟΥ ΒΑΣΙΛΙΚΗ</t>
  </si>
  <si>
    <t>ΧΑΡΑΛΑΜΠΙΔΗ ΓΑΒΡΙΕΛΛΑ</t>
  </si>
  <si>
    <t>ΦΟΥΛΟΠ ΡΑΦΑΗΛΙΑ-ΝΙΚΟΛΕΤΑ</t>
  </si>
  <si>
    <t>ΑΝΑΓΝΩΣΤΟΥ ΕΥΑΓΓΕΛΙΑ</t>
  </si>
  <si>
    <t>12-34427</t>
  </si>
  <si>
    <t>ΣΑΚΕΛΛΑΡΙΔΗ ΣΑΠΦΩ</t>
  </si>
  <si>
    <t>ΚΑΛΛΙΣΤΡΟΥ ΜΑΡΙΑ</t>
  </si>
  <si>
    <t>ΑΡΓΥΡΟΚΑΣΤΡΙΤΗ ΜΑΡΙΑΝΝΑ</t>
  </si>
  <si>
    <t>ΜΕΣΟΧΩΡΙΤΗ ΓΑΛΑΤΕΙΑ</t>
  </si>
  <si>
    <t>ΜΠΑΛΑΣΚΑ ΒΑΣΙΛΙΚΗ</t>
  </si>
  <si>
    <t>ΑΓΓΕΛΑΚΗ ΝΙΚΟΛΕΤΤΑ</t>
  </si>
  <si>
    <t>ΚΑΡΠΟΥΖΑ ΣΟΦΙΑ</t>
  </si>
  <si>
    <t>ΜΙΟΥΜΠΗ ΜΥΡΙΑΜ</t>
  </si>
  <si>
    <t>ΒΑΣΙΛΕΙΑΔΗ ΔΕΣΠΟΙΝΑ</t>
  </si>
  <si>
    <t>12-31551</t>
  </si>
  <si>
    <t>ΠΑΠΑΚΩΝΣΤΑΝΤΙΝΟΥ ΕΛΕΝΑ-ΜΑΡΙΑ</t>
  </si>
  <si>
    <t>12-31873</t>
  </si>
  <si>
    <t>ΓΡΙΒΑ ΒΑΣΙΛΕΙΑ</t>
  </si>
  <si>
    <t>ΚΩΣΤΑ-ΦΩΤΗ ΑΛΕΞΑΝΔΡΑ</t>
  </si>
  <si>
    <t>ΤΣΑΔΑΡΗ ΙΩΑΝΝΑ</t>
  </si>
  <si>
    <t>ΚΟΥΚΛΑΚΗ ΕΥΓΕΝΙΑ</t>
  </si>
  <si>
    <t>12-30176</t>
  </si>
  <si>
    <t>ΓΙΑΝΝΑΚΟΥ ΙΩΑΝΝΑ</t>
  </si>
  <si>
    <t>ΤΣΕΡΕΓΚΟΥΝΗ ΜΑΡΙΑ</t>
  </si>
  <si>
    <t>12-29169</t>
  </si>
  <si>
    <t>ΝΤΑΝΟΥ ΧΡΙΣΤΙΝΑ</t>
  </si>
  <si>
    <t>ΜΠΟΥΚΟΥΒΑΛΑ ΦΩΤΕΙΝΗ</t>
  </si>
  <si>
    <t>12-31890</t>
  </si>
  <si>
    <t>ΚΑΠΕΛΛΑ ΜΥΡΤΩ</t>
  </si>
  <si>
    <t>ΑΓΑΚΕΧΑΓΙΑ ΖΩΗ</t>
  </si>
  <si>
    <t>12-31555</t>
  </si>
  <si>
    <t>ΖΟΥΜΠΑ ΕΥΤΥΧΙΑ</t>
  </si>
  <si>
    <t>ΣΙΜΩΝΙΔΟΥ ΑΝΝΑ</t>
  </si>
  <si>
    <t>ΠΑΡΑΣΚΕΥΑ ΑΝΤΙΓΟΝΗ</t>
  </si>
  <si>
    <t>ΤΟΠΟΥΖΙΔΟΥ ΝΙΚΟΛΕΤΑ</t>
  </si>
  <si>
    <t>ΚΟΥΡΙΔΑΚΗ ΑΘΗΝΑ</t>
  </si>
  <si>
    <t>12-31487</t>
  </si>
  <si>
    <t>ΒΛΑΧΟΥ ΛΥΔΙΑ</t>
  </si>
  <si>
    <t>ΡΕΝΤΟΥΜΗ ΜΑΡΙΑ</t>
  </si>
  <si>
    <t>12-31131</t>
  </si>
  <si>
    <t>ΔΗΜΗΤΡΑΚΟΠΟΥΛΟΥ ΣΕΜΕΛΗ-ΕΥΓΕΝΙΑ</t>
  </si>
  <si>
    <t>ΣΠΥΡΟΠΟΥΛΟΥ ΗΡΩ-ΧΡΙΣΤΙΝΑ</t>
  </si>
  <si>
    <t>12-32081</t>
  </si>
  <si>
    <t>ΚΥΠΡΑΙΟΥ ΣΤΕΦΑΝΙΑ-ΒΑΣΙΛΙΚΗ</t>
  </si>
  <si>
    <t>ΠΑΤΡΩΝΙΔΗ ΕΙΡΗΝΗ-ΑΣΗΜΙΝΑ</t>
  </si>
  <si>
    <t>ΑΡΓΥΡΙΟΥ ΑΙΚΑΤΕΡΙΝΗ</t>
  </si>
  <si>
    <t>ΜΩΥΣΙΑΔΗ ΣΤΕΦΑΝΙΑ</t>
  </si>
  <si>
    <t>ΠΑΝΤΟΥΡΑΡΟΥ ΜΑΡΙΑ-ΛΟΥΙΖΑ</t>
  </si>
  <si>
    <t>Φ.Σ.ΚΑΛΛΙΘΕΑΣ</t>
  </si>
  <si>
    <t>12-32269</t>
  </si>
  <si>
    <t>ΚΑΡΥΜΠΙΔΟΥ ΕΥΓΕΝΙΑ</t>
  </si>
  <si>
    <t>12-32289</t>
  </si>
  <si>
    <t>ΦΑΣΟΥΛΑ ΕΛΕΝΗ</t>
  </si>
  <si>
    <t>ΝΕΔΕΛΤΣΟΥ ΠΑΥΛΙΝΑ</t>
  </si>
  <si>
    <t>ΠΟΣΤΑΝΤΖΙΑΝ ΜΑΡΚΕΛΛΑ</t>
  </si>
  <si>
    <t>ΤΣΙΟΛΑΚΙΔΟΥ ΒΑΣΙΛΙΚΗ</t>
  </si>
  <si>
    <t>12-30765</t>
  </si>
  <si>
    <t>ΠΑΡΑΣΚΕΥΟΥΔΗ ΑΝΑΣΤΑΣΙΑ</t>
  </si>
  <si>
    <t>ΜΠΟΥΡΑ ΑΣΗΜΙΝΑ</t>
  </si>
  <si>
    <t>12-31603</t>
  </si>
  <si>
    <t>ΠΑΠΑΔΗΜΗΤΡΗ ΠΑΡΑΣΚΕΥΗ</t>
  </si>
  <si>
    <t>12-33158</t>
  </si>
  <si>
    <t>ΧΟΛΕΒΑ ΕΛΕΝΗ-ΜΑΡΙΑ</t>
  </si>
  <si>
    <t>12-30799</t>
  </si>
  <si>
    <t>ΣΤΑΜΕΝΟΥ ΕΛΠΙΔΑ</t>
  </si>
  <si>
    <t>12-30563</t>
  </si>
  <si>
    <t>ΑΝΔΡΙΟΠΟΥΛΟΥ ΑΓΓΕΛΙΚΗ-ΑΘΑΝΑΣΙΑ</t>
  </si>
  <si>
    <t>ΤΣΑΓΓΑΡΗ-ΝΤΥΜΠΑΛΣΚΑ ΕΛΙΣΣΑΒΕΤ</t>
  </si>
  <si>
    <t>ΤΣΟΤΣΟΛΗ ΑΙΚΑΤΕΡΙΝΗ</t>
  </si>
  <si>
    <t>12-32883</t>
  </si>
  <si>
    <t>ΑΝΑΓΝΩΣΤΟΥ ΑΙΚΑΤΕΡΙΝΗ</t>
  </si>
  <si>
    <t>12-32546</t>
  </si>
  <si>
    <t>ΖΑΧΑΡΑΚΗ ΙΩΑΝΝΑ</t>
  </si>
  <si>
    <t>ΚΑΠΕΤΑΝΑΚΗ ΕΛΕΝΗ</t>
  </si>
  <si>
    <t>ΚΑΡΙΠΙΔΟΥ ΘΕΟΔΩΡΑ</t>
  </si>
  <si>
    <t>ΚΡΗΤΙΚΟΥ ΕΜΜΑΝΟΥΕΛΛΑ</t>
  </si>
  <si>
    <t>12-32451</t>
  </si>
  <si>
    <t>ΜΠΟΣΕΡΩ ΝΕΦΕΛΗ</t>
  </si>
  <si>
    <t>ΑΝΔΡΕΑΣΙΔΟΥ ΦΩΤΕΙΝΗ</t>
  </si>
  <si>
    <t>12-30332</t>
  </si>
  <si>
    <t>ΚΑΝΔΡΕΛΗ ΠΑΡΑΣΚΕΥΗ-ΜΑΡΙΝΑ</t>
  </si>
  <si>
    <t>ΚΡΟΝΤΗΡΑ ΕΛΕΝΗ</t>
  </si>
  <si>
    <t>ΤΡΑΪΚΑΠΗ ΕΥΑΓΓΕΛΙΑ</t>
  </si>
  <si>
    <t>ΚΥΒΡΑΝΟΓΛΟΥ ΜΑΡΚΕΛΛΑ</t>
  </si>
  <si>
    <t>ΠΑΥΛΙΔΟΥ ΠΑΡΘΕΝΑ</t>
  </si>
  <si>
    <t>12-33331</t>
  </si>
  <si>
    <t>ΑΔΑΜΟΠΟΥΛΟΥ ΜΑΓΔΑΛΙΝΗ</t>
  </si>
  <si>
    <t>12-34255</t>
  </si>
  <si>
    <t>ΖΑΦΕΙΡΗ ΝΕΦΕΛΗ</t>
  </si>
  <si>
    <t>ΠΑΛΑΙΟΛΟΓΟΥ ΕΥΡΥΔΙΚΗ</t>
  </si>
  <si>
    <t>12-32663</t>
  </si>
  <si>
    <t>ΔΙΑΚΟΥΜΑΚΟΥ ΟΛΓΑ</t>
  </si>
  <si>
    <t>12-30956</t>
  </si>
  <si>
    <t>ΧΑΝΤΑΒΑ ΘΕΟΔΩΡΑ</t>
  </si>
  <si>
    <t>12-30148</t>
  </si>
  <si>
    <t>ΚΑΡΑΝΑΓΝΩΣΤΗ ΜΑΡΙΑ</t>
  </si>
  <si>
    <t>ΜΑΓΕΙΡΟΠΟΥΛΟΥ ΜΑΡΙΛΙΑ-ΑΓΛΑΪΑ</t>
  </si>
  <si>
    <t>12-30545</t>
  </si>
  <si>
    <t>ΠΡΙΝΙΑΝΑΚΗ ΕΥΑΓΓΕΛΙΑ</t>
  </si>
  <si>
    <t>ΦΙΛΙΔΟΥ ΑΝΝΑ</t>
  </si>
  <si>
    <t>ΑΓΙΟΥΣ ΟΛΓΑ-ΜΑΡΙΑ</t>
  </si>
  <si>
    <t>12-31852</t>
  </si>
  <si>
    <t>ΒΕΛΙΒΑΣΑΚΗ ΧΑΡΙΚΛΕΙΑ</t>
  </si>
  <si>
    <t>12-31639</t>
  </si>
  <si>
    <t>ΓΑΝΙΤΗ ΖΩΗ</t>
  </si>
  <si>
    <t>12-30949</t>
  </si>
  <si>
    <t>ΝΑΣΤΟΥ ΕΙΡΗΝΗ</t>
  </si>
  <si>
    <t>12-30463</t>
  </si>
  <si>
    <t>ΤΟΥΛΑΤΟΥ ΦΙΟΡΟΥΛΑ</t>
  </si>
  <si>
    <t>12-30529</t>
  </si>
  <si>
    <t>ΒΟΓΙΑΤΖΟΓΛΟΥ ΜΑΡΙΑΝΝΑ</t>
  </si>
  <si>
    <t>12-31384</t>
  </si>
  <si>
    <t>ΧΑΛΒΑΝΤΖΗ ΑΙΚΑΤΕΡΙΝΗ</t>
  </si>
  <si>
    <t>ΜΑΥΡΟΓΙΑΝΝΑΚΗ ΔΗΜΗΤΡΑ</t>
  </si>
  <si>
    <t>ΓΑΛΑΝΟΥ ΟΥΡΑΝΙΑ-ΝΑΤΑΛΙΑ</t>
  </si>
  <si>
    <t>ΚΑΤΣΙΜΑΝΗ ΠΟΛΥΞΕΝΗ</t>
  </si>
  <si>
    <t>ΖΕΡΒΑ ΕΥΑΓΓΕΛΙΑ</t>
  </si>
  <si>
    <t>12-33310</t>
  </si>
  <si>
    <t>ΛΟΓΟΘΕΤΗ ΕΛΛΗ</t>
  </si>
  <si>
    <t>ΣΙΟΥΝΑ ΑΘΗΝΑ</t>
  </si>
  <si>
    <t>12-31573</t>
  </si>
  <si>
    <t>ΚΙΤΣΗ ΜΕΛΠΟΜΕΝΗ</t>
  </si>
  <si>
    <t>12-32706</t>
  </si>
  <si>
    <t>ΔΕΛΗΓΙΑΝΝΗ ΕΛΛΗ-ΕΥΤΥΧΙΑ</t>
  </si>
  <si>
    <t>12-31879</t>
  </si>
  <si>
    <t>ΚΑΣΣΙΔΟΥ ΚΩΝΣΤΑΝΤΙΝΑ</t>
  </si>
  <si>
    <t>12-30527</t>
  </si>
  <si>
    <t>ΒΑΡΒΕΡΑΚΗ ΜΑΡΙΑ</t>
  </si>
  <si>
    <t>12-33110</t>
  </si>
  <si>
    <t>ΜΠΙΛΛΗ ΧΡΙΣΤΙΝΑ</t>
  </si>
  <si>
    <t>12-33092</t>
  </si>
  <si>
    <t>ΔΕΣΚΟΥΛΙΔΟΥ ΧΡΥΣΑΝΘΗ</t>
  </si>
  <si>
    <t>ΕΠΑΓΓΕΛΗ ΒΕΡΑ</t>
  </si>
  <si>
    <t>ΚΑΡΑΔΗΜΟΥ ΜΑΡΙΛΕΝΑ</t>
  </si>
  <si>
    <t>ΒΡΥΖΑ ΔΑΦΝΗ</t>
  </si>
  <si>
    <t>ΑΛΕΞΟΠΟΥΛΟΥ ΙΩΑΝΝΑ</t>
  </si>
  <si>
    <t>12-32860</t>
  </si>
  <si>
    <t>ΠΟΤΣΗ ΓΕΩΡΓΙΑ-ΖΩΗ</t>
  </si>
  <si>
    <t>12-32946</t>
  </si>
  <si>
    <t>ΚΟΥΛΟΥΜΠΟΥ ΑΓΓΕΛΙΚΗ</t>
  </si>
  <si>
    <t>12-33089</t>
  </si>
  <si>
    <t>ΚΩΤΣΙΟΥ ΜΑΡΙΑ-ΑΣΠΑΣΙΑ</t>
  </si>
  <si>
    <t>ΡΑΪΟΥ ΒΑΣΙΛΙΚΗΣ</t>
  </si>
  <si>
    <t>12-33314</t>
  </si>
  <si>
    <t>ΣΠΥΡΟΥ ΖΩΗ</t>
  </si>
  <si>
    <t>12-32456</t>
  </si>
  <si>
    <t>ΚΟΥΤΣΟΥΜΠΑ ΙΩΑΝΝΑ</t>
  </si>
  <si>
    <t>12-33437</t>
  </si>
  <si>
    <t>ΓΡΑΜΜΑΤΙΚΑΚΗ ΧΑΡΑΛΑΜΠΙΑ</t>
  </si>
  <si>
    <t>12-33088</t>
  </si>
  <si>
    <t>ΖΑΦΕΙΡΟΠΟΥΛΟΥ ΚΑΤΕΡΙΝΑ</t>
  </si>
  <si>
    <t>12-32603</t>
  </si>
  <si>
    <t>ΚΛΑΔΟΥ ΑΜΑΛΙΑ</t>
  </si>
  <si>
    <t>ΤΖΩΡΤΖΗ-ΝΤΕ-ΠΑΘ ΙΣΑΒΕΛΛΑ</t>
  </si>
  <si>
    <t>ΚΩΝΣΤΑΝΤΙΝΟΥ ΙΩΑΝΝΑ</t>
  </si>
  <si>
    <t>12-30847</t>
  </si>
  <si>
    <t>ΓΕΡΟΜΑΡΚΑΚΗ ΑΝΑΣΤΑΣΙΑ</t>
  </si>
  <si>
    <t>ΜΑΝΩΛΑΚΗ ΓΕΩΡΓΙΑ-ΕΛΕΝΗ</t>
  </si>
  <si>
    <t>12-27518</t>
  </si>
  <si>
    <t>ΚΟΥΛΟΥΚΥΘΑ ΣΗΜΕΛΑ-ΑΡΕΤΗ</t>
  </si>
  <si>
    <t>12-33080</t>
  </si>
  <si>
    <t>ΒΛΑΣΤΟΥ ΜΑΡΙΑ-ΕΥΑΓΓΕΛΙΑ</t>
  </si>
  <si>
    <t>ΜΠΑΖΟΥ ΑΝΤΩΝΙΑ-ΕΛΕΝΗ</t>
  </si>
  <si>
    <t>ΝΑΥΠΛΙΑΚΟΣ Ο.Α.</t>
  </si>
  <si>
    <t>12-30394</t>
  </si>
  <si>
    <t>ΠΟΛΙΟΥΔΑΚΗ ΑΝΝΑ-ΜΑΡΙΑ</t>
  </si>
  <si>
    <t>Α.Ο.Α.ΡΕΘΥΜΝΟ Τ.Κ.</t>
  </si>
  <si>
    <t>12-33382</t>
  </si>
  <si>
    <t>ΠΙΤΤΑΡΑ ΑΡΤΕΜΙΣ</t>
  </si>
  <si>
    <t>ΣΠΕΝΤΖΑ ΕΛΕΝΗ</t>
  </si>
  <si>
    <t>12-32222</t>
  </si>
  <si>
    <t>ΣΤΑΜΟΥΛΟΥ ΑΝΝΑ-ΜΑΡΙΑ</t>
  </si>
  <si>
    <t>ΝΙΚΟΛΑΟΥ ΑΘΗΝΑ</t>
  </si>
  <si>
    <t>ΠΙΕΤΑ ΜΑΡΙΑ</t>
  </si>
  <si>
    <t>12-31364</t>
  </si>
  <si>
    <t>ΣΑΜΑΡΑ ΒΑΣΙΛΙΚΗ-ΜΑΓΔΑΛΗΝΗ</t>
  </si>
  <si>
    <t>12-34231</t>
  </si>
  <si>
    <t>ΚΑΤΡΑΛΗ ΑΝΝΑ</t>
  </si>
  <si>
    <t>ΜΟΥΡΒΑΤΗ ΡΩΜΥΛΙΑ</t>
  </si>
  <si>
    <t>ΑΡΑΜΠΑΤΖΗ ΑΝΝΑ-ΝΕΚΤΑΡΙΑ</t>
  </si>
  <si>
    <t>12-31939</t>
  </si>
  <si>
    <t>ΚΑΛΛΕΡΓΗ ΑΡΤΕΜΗ</t>
  </si>
  <si>
    <t>12-32662</t>
  </si>
  <si>
    <t>ΜΠΑΚΕΛΛΑ ΑΙΚΑΤΕΡΙΝΗ</t>
  </si>
  <si>
    <t>12-33581</t>
  </si>
  <si>
    <t>ΤΖΟΚΑ ΜΥΡΤΩ-ΙΩΑΝΝΑ</t>
  </si>
  <si>
    <t>ΕΞΑΡΧΟΥ ΘΕΟΔΩΡΑ</t>
  </si>
  <si>
    <t>ΜΕΡΕΤΟΥΔΗ ΙΩΑΝΝΑ</t>
  </si>
  <si>
    <t>12-30907</t>
  </si>
  <si>
    <t>ΑΤΜΑΤΣΙΔΟΥ ΑΙΚΑΤΕΡΙΝΗ</t>
  </si>
  <si>
    <t>12-30544</t>
  </si>
  <si>
    <t>ΔΕΣΚΟΥΛΙΔΟΥ ΙΩΑΝΝΑ</t>
  </si>
  <si>
    <t>12-34481</t>
  </si>
  <si>
    <t>ΓΑΡΕΦΗ ΣΟΦΙΑ</t>
  </si>
  <si>
    <t>ΚΑΡΑΓΕΩΡΓΙΟΥ ΑΝΝΑ</t>
  </si>
  <si>
    <t>12-29067</t>
  </si>
  <si>
    <t>ΠΑΛΤΟΓΛΟΥ ΕΛΙΣΣΑΒΕΤ</t>
  </si>
  <si>
    <t>12-31297</t>
  </si>
  <si>
    <t>ΒΑΦΕΙΑΔΟΥ ΣΤΥΑΡΟΥΛΑ</t>
  </si>
  <si>
    <t>ΜΑΥΡΙΔΟΥ ΜΑΡΙΝΑ</t>
  </si>
  <si>
    <t>ΤΖΙΟΒΑ ΜΑΡΙΑ-ΑΝΝΕΤΑ</t>
  </si>
  <si>
    <t>ΕΥΘΥΜΙΟΥ ΒΑΣΙΛΙΚΗ-ΑΝΑΣΤΑΣΙΑ</t>
  </si>
  <si>
    <t>ΠΑΝΤΕΛΙΔΗ ΕΛΕΥΘΕΡΙΑ</t>
  </si>
  <si>
    <t>ΒΕΡΓΕΤΗ ΕΛΕΝΗ</t>
  </si>
  <si>
    <t>ΜΗΤΣΟΥ ΚΥΡΙΑΚΗ</t>
  </si>
  <si>
    <t>12-33408</t>
  </si>
  <si>
    <t>ΣΤΑΜΑΤΗ ΔΗΜΗΤΡΑ-ΝΕΦΕΛΗ</t>
  </si>
  <si>
    <t>12-31777</t>
  </si>
  <si>
    <t>ΑΡΒΑΝΙΤΙΔΟΥ ΕΛΕΝΗ</t>
  </si>
  <si>
    <t>12-32823</t>
  </si>
  <si>
    <t>ΜΠΕΡΗ ΣΤΑΥΡΙΝΑ</t>
  </si>
  <si>
    <t>ΔΙΟΛΗ ΣΤΑΜΑΤΙΝΑ</t>
  </si>
  <si>
    <t>12-33411</t>
  </si>
  <si>
    <t>ΚΟΚΑΛΗ ΕΙΡΗΝΗ</t>
  </si>
  <si>
    <t>12-27436</t>
  </si>
  <si>
    <t>ΠΑΠΑΔΟΠΟΥΛΟΥ ΕΥΘΥΜΙΑ-ΜΑΡΙΑ</t>
  </si>
  <si>
    <t>ΠΡΙΤΣΚΑ ΙΩΑΝΝΑ</t>
  </si>
  <si>
    <t>12-31896</t>
  </si>
  <si>
    <t>ΣΤΕΡΓΙΟΠΟΥΛΟΥ ΑΘΗΝΑ</t>
  </si>
  <si>
    <t>12-33694</t>
  </si>
  <si>
    <t>ΓΕΩΡΓΑΝΤΖΕΛΗ ΚΩΝΣΤΑΝΤΙΝΑ-ΚΥΡΙΑΚΗ</t>
  </si>
  <si>
    <t>12-33525</t>
  </si>
  <si>
    <t>ΠΑΡΑΣΚΕΥΑ ΑΝΤΩΝΙΑ</t>
  </si>
  <si>
    <t>12-31374</t>
  </si>
  <si>
    <t>ΣΠΥΡΟΠΟΥΛΟΥ ΜΑΡΙΑΝΘΗ</t>
  </si>
  <si>
    <t>12-33648</t>
  </si>
  <si>
    <t>ΑΔΑΜΟΠΟΥΛΟΥ ΑΝΑΣΤΑΣΙΑ</t>
  </si>
  <si>
    <t>ΚΟΥΤΕΛΕΚΟΥ ΚΑΣΣΙΑΝΗ</t>
  </si>
  <si>
    <t>ΚΡΗΤΙΚΟΥ ΑΓΑΠΗ-ΕΛΕΝΗ</t>
  </si>
  <si>
    <t>12-32951</t>
  </si>
  <si>
    <t>ΜΑΡΚΟΥΤΣΑ ΕΛΕΝΗ-ΑΝΝΑ</t>
  </si>
  <si>
    <t>ΠΑΥΛΙΔΗ ΝΙΚΟΛΕΤΑ</t>
  </si>
  <si>
    <t>ΤΖΙΒΕΛΕΚΗ ΕΛΕΝΗ-ΘΕΟΔΩΡΑ</t>
  </si>
  <si>
    <t>12-34607</t>
  </si>
  <si>
    <t>ΦΟΥΝΤΟΥΛΗ ΑΛΕΞΑΝΔΡΑ</t>
  </si>
  <si>
    <t>ΖΙΩΓΑ ΑΝΔΡΟΜΑΧΗ</t>
  </si>
  <si>
    <t>ΚΑΤΣΟΜΑΛΛΟΥ ΛΥΔΙΑ-ΔΗΜΗΤΡΑ</t>
  </si>
  <si>
    <t>12-33367</t>
  </si>
  <si>
    <t>ΚΑΤΣΟΥΔΑ ΑΣΠΑΣΙΑ</t>
  </si>
  <si>
    <t>ΜΟΥΡΤΙΔΟΥ ΔΕΣΠΟΙΝΑ</t>
  </si>
  <si>
    <t>ΠΕΤΙΜΕΖΑΚΗ ΕΛΕΥΘΕΡΙΑ-ΕΛΕΝΗ</t>
  </si>
  <si>
    <t>ΡΑΠΤΗ ΕΥΘΥΜΙΑ</t>
  </si>
  <si>
    <t>12-33759</t>
  </si>
  <si>
    <t>ΣΕΡΠΑΝΟΥ ΓΕΩΡΓΙΑ</t>
  </si>
  <si>
    <t>12-30853</t>
  </si>
  <si>
    <t>ΦΑΚΑ ΔΗΜΗΤΡΑ</t>
  </si>
  <si>
    <t>ΧΡΥΣΟΥΛΑΚΗ ΕΥΑΓΓΕΛΙΑ</t>
  </si>
  <si>
    <t>12-28303</t>
  </si>
  <si>
    <t>ΤΣΕΠΛΕΤΙΔΟΥ ΜΑΡΙΑ</t>
  </si>
  <si>
    <t>12-30844</t>
  </si>
  <si>
    <t>ΚΥΡΙΤΣΗ ΠΑΡΑΣΚΕΥΗ</t>
  </si>
  <si>
    <t>12-31418</t>
  </si>
  <si>
    <t>ΑΓΓΕΛΟΠΟΥΛΟΥ ΙΩΑΝΝΑ</t>
  </si>
  <si>
    <t>12-32155</t>
  </si>
  <si>
    <t>ΒΑΓΓΕΛΑΤΟΥ ΕΥΑΓΓΕΛΙΑ</t>
  </si>
  <si>
    <t>ΚΑΝΙΑΡΗ ΕΛΕΝΑ</t>
  </si>
  <si>
    <t>12-32683</t>
  </si>
  <si>
    <t>ΚΟΥΛΑ ΙΣΜΗΝΗ</t>
  </si>
  <si>
    <t>ΡΑΠΤΗ ΞΑΝΘΗ</t>
  </si>
  <si>
    <t>12-32091</t>
  </si>
  <si>
    <t>ΧΑΤΖΗΑΠΟΣΤΟΛΟΥ ΕΛΕΝΗ</t>
  </si>
  <si>
    <t>ΧΑΤΖΗΜΠΑΤΖΑΚΗ ΑΝΝΑ</t>
  </si>
  <si>
    <t>12-24364</t>
  </si>
  <si>
    <t>ΨΑΡΑΚΗ ΑΜΑΛΙΑ-ΜΑΡΙΝΑ</t>
  </si>
  <si>
    <t>ΨΩΜΑΚΑ ΙΩΑΝΝΑ</t>
  </si>
  <si>
    <t>ΓΕΙΤΩΝΑ ΑΝΘΗ</t>
  </si>
  <si>
    <t>ΑΝΔΡΙΟΛΑ ΜΑΡΙΑ</t>
  </si>
  <si>
    <t>ΔΟΥΚΑ ΜΑΡΙΑ</t>
  </si>
  <si>
    <t>12-34287</t>
  </si>
  <si>
    <t>ΚΑΚΑΒΑ ΛΑΜΠΡΙΝΗ</t>
  </si>
  <si>
    <t>12-31430</t>
  </si>
  <si>
    <t>ΚΑΚΑΡΙΔΗ ΜΑΡΙΑ-ΖΑΝΑ</t>
  </si>
  <si>
    <t>12-90141</t>
  </si>
  <si>
    <t>ΚΕΝΤΕΡ ΜΑΡΙΑ-ΛΟΥΙΖΑ</t>
  </si>
  <si>
    <t>ΚΟΛΑΪΤΗ ΜΑΡΙΑΝΝΑ</t>
  </si>
  <si>
    <t>ΛΑΖΑΡΟΠΟΥΛΟΥ ΜΑΡΙΑ-ΦΩΤΕΙΝΗ</t>
  </si>
  <si>
    <t>12-32193</t>
  </si>
  <si>
    <t>ΜΑΡΑΓΚΟΥ ΜΑΡΓΑΡΙΤΑ</t>
  </si>
  <si>
    <t>12-32192</t>
  </si>
  <si>
    <t>ΜΑΡΑΓΚΟΥ ΝΙΚΟΛΕΤΤΑ</t>
  </si>
  <si>
    <t>12-31261</t>
  </si>
  <si>
    <t>ΜΕΛΛΟΥ ΑΝΑΣΤΑΣΙΑ</t>
  </si>
  <si>
    <t>ΠΑΝΤΑΒΟΥ-ΚΛΑΔΗ ΙΩΑΝΝΑ</t>
  </si>
  <si>
    <t>12-32474</t>
  </si>
  <si>
    <t>ΠΟΙΜΕΝΙΔΟΥ ΔΕΣΠΟΙΝΑ</t>
  </si>
  <si>
    <t>12-30852</t>
  </si>
  <si>
    <t>ΓΚΟΓΚΙΔΟΥ ΙΣΙΔΩΡΑ</t>
  </si>
  <si>
    <t>12-32521</t>
  </si>
  <si>
    <t>ΦΑΪΣΤ ΕΛΕΝΗ-ΛΕΟΚΑΝΤΙΑ</t>
  </si>
  <si>
    <t>12-29972</t>
  </si>
  <si>
    <t>ΕΠΑΓΓΕΛΗ ΓΕΩΡΓΙΑ</t>
  </si>
  <si>
    <t>ΡΕΜΜΑ ΑΙΚΑΤΕΡΙΝΗ</t>
  </si>
  <si>
    <t>12-31474</t>
  </si>
  <si>
    <t>ΓΙΑΝΝΑΤΟΥ ΑΓΓΕΛΙΚΗ</t>
  </si>
  <si>
    <t>ΚΑΡΑΝΤΩΝΗ ΣΟΦΙΑ-ΑΙΚΑΤΕΡΙΝΗ</t>
  </si>
  <si>
    <t>12-31342</t>
  </si>
  <si>
    <t>ΜΕΡΤΖΑΝΙΔΟΥ ΙΩΑΝΝΑ</t>
  </si>
  <si>
    <t>ΜΗΤΡΟΠΟΥΛΟΥ ΧΡΙΣΤΙΑΝΝΑ-ΕΥΑΓΓΕΛΙΑ</t>
  </si>
  <si>
    <t>ΜΟΥΖΑΚΗ ΑΝΑΣΤΑΣΙΑ</t>
  </si>
  <si>
    <t>12-33496</t>
  </si>
  <si>
    <t>ΜΠΑΖΙΓΟΥ ΕΛΕΥΘΕΡΙΑ-ΧΡΙΣΤΙΝΑ</t>
  </si>
  <si>
    <t>ΜΠΟΥΡΑ-ΒΑΛΛΙΑΝΑΤΟΥ ΔΕΣΠΟΙΝΑ</t>
  </si>
  <si>
    <t>12-31338</t>
  </si>
  <si>
    <t>ΝΑΛΜΠΑΝΤΗ ΝΙΚΟΛΕΤΤΑ-ΙΣΜΗΝΗ</t>
  </si>
  <si>
    <t>12-34884</t>
  </si>
  <si>
    <t>ΠΑΠΑΔΑΤΟΥ ΚΑΤΕΡΙΝΑ</t>
  </si>
  <si>
    <t>12-34890</t>
  </si>
  <si>
    <t>ΣΤΑΒΕΡΗ ΑΡΤΕΜΗ</t>
  </si>
  <si>
    <t>12-33383</t>
  </si>
  <si>
    <t>ΤΣΟΜΠΑΝΙΔΟΥ ΝΙΚΟΛΕΤΑ</t>
  </si>
  <si>
    <t>12-30850</t>
  </si>
  <si>
    <t>ΦΡΑΓΓΟΠΟΥΛΟΥ ΧΡΙΣΤΙΝΑ</t>
  </si>
  <si>
    <t>12-32726</t>
  </si>
  <si>
    <t>ΣΤΡΑΝΤΖΙΑ ΑΝΑΣΤΑΣΙΑ</t>
  </si>
  <si>
    <t>ΧΡΗΣΤΟΥ ΒΑΣΙΛΙΚΗ</t>
  </si>
  <si>
    <t>12-32742</t>
  </si>
  <si>
    <t>ΒΕΡΓΟΥ ΕΥΑΓΓΕΛΙΑ</t>
  </si>
  <si>
    <t>ΤΟΜΑΖΑΝΗ ΜΑΡΙΑ-ΜΑΓΔΑΛΗΝΗ</t>
  </si>
  <si>
    <t>Α.Σ.ΣΠΑΡΤΑΚΟΣ ΓΛΥΦΑΔΑΣ</t>
  </si>
  <si>
    <t>12-32806</t>
  </si>
  <si>
    <t>ΑΜΑΝΑΤΙΔΗ ΕΛΙΣΑΒΕΤ</t>
  </si>
  <si>
    <t>ΒΑΡΑΜΠΟΥΤΗ ΦΩΤΕΙΝΗ</t>
  </si>
  <si>
    <t>12-34319</t>
  </si>
  <si>
    <t>ΚΛΑΔΕΥΤΗΡΑ ΔΑΝΑΗ</t>
  </si>
  <si>
    <t>ΜΑΛΤΕΖΟΥ ΣΟΦΙΑ-ΠΑΝΑΓΙΩΤΑ</t>
  </si>
  <si>
    <t>12-27800</t>
  </si>
  <si>
    <t>ΠΑΠΑΦΙΛΙΠΠΟΥ ΠΑΡΑΣΚΕΥΗ-ΙΩΑΝΝΑ</t>
  </si>
  <si>
    <t>ΠΑΠΠΑ ΕΥΓΕΝΙΑ</t>
  </si>
  <si>
    <t>12-31717</t>
  </si>
  <si>
    <t>ΒΑΣΙΛΕΙΑΔΟΥ ΡΑΦΑΗΛΙΑ-ΓΕΩΡΓΙΑ</t>
  </si>
  <si>
    <t>12-33177</t>
  </si>
  <si>
    <t>ΚΟΥΚΟΥΒΕ ΖΩΗ</t>
  </si>
  <si>
    <t>12-33409</t>
  </si>
  <si>
    <t>ΑΝΔΡΕΑΝΙΔΗ ΒΑΣΙΛΙΚΗ</t>
  </si>
  <si>
    <t>ΚΑΒΑΣΑΚΑΛΗ ΜΑΡΙΑ</t>
  </si>
  <si>
    <t>ΚΑΤΣΗ ΒΑΣΙΛΙΚΗ</t>
  </si>
  <si>
    <t>ΚΑΤΩΠΟΔΗ ΣΟΦΙΑ</t>
  </si>
  <si>
    <t>ΚΩΣΤΟΠΟΥΛΟΥ ΧΡΙΣΤΙΝΑ</t>
  </si>
  <si>
    <t>ΛΟΥΓΚΑ ΜΑΡΙΑ</t>
  </si>
  <si>
    <t>ΛΥΤΡΑ ΕΛΕΝΗ</t>
  </si>
  <si>
    <t>12-33484</t>
  </si>
  <si>
    <t>ΜΕΤΑΛΛΗΝΟΥ ΤΕΡΕΖΑ</t>
  </si>
  <si>
    <t>ΠΛΑΤΣΑ ΜΑΡΙΑΝΘΗ-ΗΛΙΑΝΑ</t>
  </si>
  <si>
    <t>12-33524</t>
  </si>
  <si>
    <t>ΠΟΡΙΑΖΗ ΕΥΑΝΘΙΑ</t>
  </si>
  <si>
    <t>12-32327</t>
  </si>
  <si>
    <t>ΣΙΑ ΑΝΑΣΤΑΣΙΑ</t>
  </si>
  <si>
    <t>ΣΙΟΝΤΗ ΜΕΛΙΝΑ</t>
  </si>
  <si>
    <t>ΜΗΛΙΟΠΟΥΛΟΥ ΣΟΦΙΑ</t>
  </si>
  <si>
    <t>ΓΚΟΥΛΗ ΣΤΑΥΡΟΥΛΑ</t>
  </si>
  <si>
    <t>12-34284</t>
  </si>
  <si>
    <t>ΚΑΛΟΚΥΡΗ ΜΑΡΙΑ</t>
  </si>
  <si>
    <t>ΚΑΡΚΑΛΕΤΣΗ ΕΡΜΙΟΝΗ-ΘΕΟΠΟΥΛΑ</t>
  </si>
  <si>
    <t>ΞΕΝΑΚΗ ΙΩΑΝΝΑ</t>
  </si>
  <si>
    <t>ΣΤΥΛΙΑΝΟΥ ΜΑΡΙΑ-ΕΛΕΝΗ</t>
  </si>
  <si>
    <t>ΔΗΜΗΤΡΙΟΥ ΕΥΣΤΡΑΤΙΑ</t>
  </si>
  <si>
    <t>ΑΝΤΩΝΙΑΔΟΥ ΑΡΙΑΔΝΗ</t>
  </si>
  <si>
    <t>12-31437</t>
  </si>
  <si>
    <t>ΒΑΡΔΑ ΑΝΝΑ - ΜΑΡΙΑ</t>
  </si>
  <si>
    <t>12-32388</t>
  </si>
  <si>
    <t>ΒΕΡΓΟΥ ΑΦΡΟΔΙΤΗ</t>
  </si>
  <si>
    <t>12-31632</t>
  </si>
  <si>
    <t>ΚΑΜΠΟΥΡΙΔΟΥ ΑΙΚΑΤΕΡΙΝΗ</t>
  </si>
  <si>
    <t>12-32564</t>
  </si>
  <si>
    <t>ΚΑΡΑΒΙΩΤΗ ΕΛΕΝΗ</t>
  </si>
  <si>
    <t>12-31572</t>
  </si>
  <si>
    <t>ΚΙΤΣΗ ΑΘΗΝΑ</t>
  </si>
  <si>
    <t>ΚΡΗΤΙΚΟΥ ΑΓΑΠΗ</t>
  </si>
  <si>
    <t>12-34045</t>
  </si>
  <si>
    <t>ΛΑΓΟΥ ΧΡΙΣΤΙΝΑ</t>
  </si>
  <si>
    <t>ΛΙΟΛΙΟΠΟΥΛΟΥ ΕΥΔΟΞΙΑ</t>
  </si>
  <si>
    <t>12-29324</t>
  </si>
  <si>
    <t>ΜΗΝΑΔΑΚΗ ΕΥΑ</t>
  </si>
  <si>
    <t>ΝΑΟΥΜ ΝΕΦΕΛΗ</t>
  </si>
  <si>
    <t>ΝΤΑΓΚΑ ΑΡΤΕΜΙΣ</t>
  </si>
  <si>
    <t>12-27105</t>
  </si>
  <si>
    <t>ΣΟΥΡΛΙΓΚΑ ΔΗΜΗΤΡΑ</t>
  </si>
  <si>
    <t>ΠΟΠΗ ΔΕΣΠΟΙΝΑ</t>
  </si>
  <si>
    <t>12-33896</t>
  </si>
  <si>
    <t>ΒΟΥΡΚΟΥΤΙΩΤΗ ΝΕΦΕΛΗ</t>
  </si>
  <si>
    <t>ΓΕΩΡΓΑΝΤΖΕΛΗ ΑΝΝΑ</t>
  </si>
  <si>
    <t>ΓΙΑΛΕΛΗ ΝΙΚΟΛΙΤΣΑ</t>
  </si>
  <si>
    <t>ΓΙΑΝΝΕΤΟΥ ΑΜΑΛΙΑ</t>
  </si>
  <si>
    <t>12-32878</t>
  </si>
  <si>
    <t>ΘΕΟΧΑΡΗ ΜΑΡΙΑ</t>
  </si>
  <si>
    <t>12-30485</t>
  </si>
  <si>
    <t>ΚΑΡΑΔΗΜΑ ΕΛΕΥΘΕΡΙΑ</t>
  </si>
  <si>
    <t>ΚΙΟΦΕΝΤΖΟΓΛΟΥ ΔΕΣΠΟΙΝΑ</t>
  </si>
  <si>
    <t>12-29280</t>
  </si>
  <si>
    <t>ΜΠΟΥΜΠΟΥΛΗ ΑΛΕΞΑΝΔΡΑ</t>
  </si>
  <si>
    <t>12-34949</t>
  </si>
  <si>
    <t>ΝΤΕΛΛΑ ΧΑϊΔΩ</t>
  </si>
  <si>
    <t>12-33407</t>
  </si>
  <si>
    <t>ΠΑΠΑΧΡΗΣΤΟΥ ΜΑΡΙΑ</t>
  </si>
  <si>
    <t>12-33874</t>
  </si>
  <si>
    <t>ΣΤΕΛΛΙΑΤΟΥ ΕΥΡΟΣΥΝΗ-ΓΕΩΡΓΙΑ</t>
  </si>
  <si>
    <t>ΖΗΚΟΠΟΥΛΟΥ ΝΕΦΕΛΗ</t>
  </si>
  <si>
    <t>12-34639</t>
  </si>
  <si>
    <t>12-33681</t>
  </si>
  <si>
    <t>ΑΛΕΞΟΠΟΥΛΟΥ ΜΑΡΙΑ</t>
  </si>
  <si>
    <t>12-34213</t>
  </si>
  <si>
    <t>ΑΛΕΞΟΥΔΗ ΦΑΝΗ</t>
  </si>
  <si>
    <t>Α.Σ.ΟΡΦΕΑΣ ΛΑΡΙΣΑΣ</t>
  </si>
  <si>
    <t>12-33532</t>
  </si>
  <si>
    <t>ΑΝΤΖΟΥΛΑΚΟΥ ΑΛΙΚΗ</t>
  </si>
  <si>
    <t>12-32335</t>
  </si>
  <si>
    <t>ΓΑΤΟΥ ΜΑΡΙΑ</t>
  </si>
  <si>
    <t>12-34911</t>
  </si>
  <si>
    <t>ΓΕΩΡΓΙΑΔΟΥ ΜΑΡΙΑ</t>
  </si>
  <si>
    <t>12-33278</t>
  </si>
  <si>
    <t>ΔΗΜΑΡΑΚΗ ΒΑΣΙΛΙΚΗ</t>
  </si>
  <si>
    <t>12-35159</t>
  </si>
  <si>
    <t>ΕΥΘΥΜΙΑΔΟΥ ΝΤΟΡΙΑΝΝΑ</t>
  </si>
  <si>
    <t>12-34237</t>
  </si>
  <si>
    <t>ΚΑΔΟΓΛΟΥ ΔΕΣΠΟΙΝΑ</t>
  </si>
  <si>
    <t>12-33458</t>
  </si>
  <si>
    <t>ΚΑΛΛΙΑΡΙΔΟΥ ΟΛΓΑ-ΜΑΡΙΑ</t>
  </si>
  <si>
    <t>12-34679</t>
  </si>
  <si>
    <t>ΚΑΛΟΓΡΑ ΒΑΣΙΛΙΚΗ</t>
  </si>
  <si>
    <t>12-34673</t>
  </si>
  <si>
    <t>ΚΑΛΦΑΝΤΗ ΔΗΜΗΤΡΑ</t>
  </si>
  <si>
    <t>12-32783</t>
  </si>
  <si>
    <t>ΚΑΜΠΑ ΒΑΣΙΛΙΚΗ</t>
  </si>
  <si>
    <t>ΚΑΡΑΛΗ ΟΥΡΑΝΙΑ</t>
  </si>
  <si>
    <t>ΚΑΡΙΠΙΔΟΥ ΕΛΕΝΗ</t>
  </si>
  <si>
    <t>12-34967</t>
  </si>
  <si>
    <t>ΚΑΤΣΙΜΑΡΔΟΥ ΕΛΕΝΗ</t>
  </si>
  <si>
    <t>12-32859</t>
  </si>
  <si>
    <t>ΚΟΥΚΟΥΡΑΚΗ ΜΕΛΙΝΑ</t>
  </si>
  <si>
    <t>12-34220</t>
  </si>
  <si>
    <t>ΚΟΥΜΕΡΤΑ ΝΕΡΑΤΖΙΑ</t>
  </si>
  <si>
    <t>Α.Ν.Σ.ΕΛΛΗΝΙΚΙΩΤΩΝ</t>
  </si>
  <si>
    <t>12-32667</t>
  </si>
  <si>
    <t>ΚΩΣΤΑ ΔΗΜΗΤΡΑ</t>
  </si>
  <si>
    <t>12-32625</t>
  </si>
  <si>
    <t>ΚΩΣΤΟΥΣΗ ΜΑΡΙΑ</t>
  </si>
  <si>
    <t>ΛΟΥΚΑ ΒΙΡΓΙΝΙΑ</t>
  </si>
  <si>
    <t>12-32504</t>
  </si>
  <si>
    <t>ΜΑΚΡΗ ΜΥΡΣΙΝΗ</t>
  </si>
  <si>
    <t>ΜΕΡΤΖΑΝΗ ΣΤΥΛΙΑΝΗ</t>
  </si>
  <si>
    <t>ΜΗΤΡΟΠΟΥΛΟΥ ΔΑΝΑΗ</t>
  </si>
  <si>
    <t>12-33279</t>
  </si>
  <si>
    <t>ΜΠΟΥΡΙΚΑ ΚΑΛΛΙΟΠΗ</t>
  </si>
  <si>
    <t>12-31436</t>
  </si>
  <si>
    <t>ΝΙΚΗΤΑΚΗ ΜΑΡΙΑ</t>
  </si>
  <si>
    <t>12-31696</t>
  </si>
  <si>
    <t>ΞΑΝΘΟΠΟΥΛΟΥ ΚΩΝΣΤΑΝΤΙΝΑ</t>
  </si>
  <si>
    <t>ΠΑΝΑΓΙΩΤΟΠΟΥΛΟΥ ΖΑΧΑΡΟΥΛΑ</t>
  </si>
  <si>
    <t>ΠΑΝΤΕΛΙΔΟΥ ΕΛΕΥΘΕΡΙΑ</t>
  </si>
  <si>
    <t>ΠΑΤΕΛΗ ΕΛΙΣΑΒΕΤ</t>
  </si>
  <si>
    <t>12-31415</t>
  </si>
  <si>
    <t>ΠΕΤΑΣΗ ΕΛΠΙΔΑ</t>
  </si>
  <si>
    <t>12-31416</t>
  </si>
  <si>
    <t>ΠΕΤΑΣΗ ΣΤΕΛΛΑ</t>
  </si>
  <si>
    <t>12-33274</t>
  </si>
  <si>
    <t>ΠΛΑΤΑΝΙΤΗ ΕΛΕΝΗ</t>
  </si>
  <si>
    <t>12-31429</t>
  </si>
  <si>
    <t>ΠΟΛΥΡΑΒΑ ΣΩΤΗΡΙΑ</t>
  </si>
  <si>
    <t>12-34826</t>
  </si>
  <si>
    <t>ΠΡΟΔΡΟΜΙΔΗ ΕΛΕΥΘΕΡΙΑ</t>
  </si>
  <si>
    <t>ΡΑΠΑΤΖΙΚΟΥ ΘΕΟΦΑΝΙΑ</t>
  </si>
  <si>
    <t>12-34429</t>
  </si>
  <si>
    <t>ΡΑΠΤΗ ΣΤΑΥΡΟΥΛΑ-ΜΑΡΙΝΑ</t>
  </si>
  <si>
    <t>12-33456</t>
  </si>
  <si>
    <t>ΣΑΡΡΗ ΑΜΑΛΙΑ-ΜΑΡΙΑ</t>
  </si>
  <si>
    <t>12-33121</t>
  </si>
  <si>
    <t>ΤΙΜΠΙΛΗ ΒΑΣΙΛΙΚΗ</t>
  </si>
  <si>
    <t>ΧΑΤΖΗΣΑΒΒΑ ΕΛΙΣΑΒΕΤ</t>
  </si>
  <si>
    <t>12-34919</t>
  </si>
  <si>
    <t>ΧΙΩΤΙΝΗ ΑΝΝΑ-ΜΑΡΙΑ</t>
  </si>
  <si>
    <t>Α.Ο.ΠΟΣΕΙΔΩΝ ΛΟΥΤΡΑΚΙΟΥ</t>
  </si>
  <si>
    <t>ΜΙΧΑΛΑΚΗ ΑΓΓΕΛΙΚΗ</t>
  </si>
  <si>
    <t>ΓΩΓΟΥΛΟΥ ΜΑΡΙΑ-ΕΥΣΤΡΑΤΙΑ</t>
  </si>
  <si>
    <t>ΧΡΙΣΤΟΔΟΥΛΟΥ ΙΩΑΝΝΑ</t>
  </si>
  <si>
    <t>ΨΥΡΡΗ ΔΙΟΝΥΣΙΑ</t>
  </si>
  <si>
    <t>ΕΞΑΡΧΟΥ ΠΑΝΑΓΙΩΤΑ</t>
  </si>
  <si>
    <t>12-30954</t>
  </si>
  <si>
    <t>ΚΑΠΕΤΑΝΙΚΟΛΑ ΡΑΦΑΕΛΑ-ΜΑΡΙΑ</t>
  </si>
  <si>
    <t>Ο.Α.ΣΤΑΥΡΟΥ ΑΣΠΡΟΒΑΛΤΑΣ</t>
  </si>
  <si>
    <t>ΚΩΝΣΤΑΝΤΙΝΙΔΟΥ ΝΑΤΑΛΙΑ</t>
  </si>
  <si>
    <t>12-34373</t>
  </si>
  <si>
    <t>ΜΑΓΟΓΙΑΝΝΗ ΡΑΦΑΕΛΑ</t>
  </si>
  <si>
    <t>12-34098</t>
  </si>
  <si>
    <t>ΜΑΪΣΤΡΟΥ ΜΟΣΧΑ</t>
  </si>
  <si>
    <t>ΞΕΝΟΥ-ΓΑΒΡΙΕΛΗ ΑΘΗΝΑ</t>
  </si>
  <si>
    <t>Α.Ο.Ν.ΣΜΥΡΝΗΣ Ο ΜΙΛΩΝ</t>
  </si>
  <si>
    <t>12-34882</t>
  </si>
  <si>
    <t>ΠΑΠΑΔΡΕΑΔΗ ΒΑΣΙΛΙΚΗ</t>
  </si>
  <si>
    <t>ΠΛΑΚΑΚΗ ΑΙΚΑΤΕΡΙΝΗ</t>
  </si>
  <si>
    <t>12-34363</t>
  </si>
  <si>
    <t>ΣΟΥΔΗ ΜΑΡΙΑ</t>
  </si>
  <si>
    <t>12-31663</t>
  </si>
  <si>
    <t>ΤΣΙΤΣΟΥ ΣΤΑΥΡΟΥΛΑ</t>
  </si>
  <si>
    <t>12-34918</t>
  </si>
  <si>
    <t>ΧΙΩΤΙΝΗ ΜΑΡΙΝΑ</t>
  </si>
  <si>
    <t>12-35149</t>
  </si>
  <si>
    <t>ΑΒΡΑΜΙΔΟΥ ΠΑΝΑΓΙΩΤΑ</t>
  </si>
  <si>
    <t>12-32798</t>
  </si>
  <si>
    <t>ΓΕΩΡΓΟΠΟΥΛΟΥ ΝΑΤΑΛΙΑ</t>
  </si>
  <si>
    <t>ΓΙΑΝΝΑΚΟΒΙΤΗ ΕΥΦΡΟΣΙΝΗ</t>
  </si>
  <si>
    <t>Α.Α.ΝΑΟΥΣΑΣ</t>
  </si>
  <si>
    <t>12-34105</t>
  </si>
  <si>
    <t>ΓΙΑΝΝΟΥΣΗ ΜΑΡΙΑ ΕΙΡΗΝΗ</t>
  </si>
  <si>
    <t>12-33747</t>
  </si>
  <si>
    <t>ΓΚΙΤΕΡΣΟΥ ΑΙΚΑΤΕΡΙΝΗ</t>
  </si>
  <si>
    <t>12-34677</t>
  </si>
  <si>
    <t>ΔΗΜΑΔΗ ΚΑΤΕΡΙΝΑ</t>
  </si>
  <si>
    <t>12-30718</t>
  </si>
  <si>
    <t>ΔΗΜΟΠΟΥΛΟΥ ΖΗΝΟΒΙΑ</t>
  </si>
  <si>
    <t>ΖΑΠΡΟΥ ΒΙΚΤΩΡΙΑ</t>
  </si>
  <si>
    <t>ΖΕΡΒΟΥ ΚΥΡΑΝΗ</t>
  </si>
  <si>
    <t>ΖΟΥΜΑ ΕΥΑΓΓΕΛΙΑ</t>
  </si>
  <si>
    <t>12-33777</t>
  </si>
  <si>
    <t>ΚΑΡΑΓΙΑΝΝΑΚΙΔΟΥ ΜΑΡΙΑ</t>
  </si>
  <si>
    <t>ΚΑΨΑΛΗ ΑΝΘΗ</t>
  </si>
  <si>
    <t>12-33280</t>
  </si>
  <si>
    <t>ΚΥΡΙΑΚΙΔΟΥ ΑΛΕΞΑΝΔΡΑ</t>
  </si>
  <si>
    <t>12-30875</t>
  </si>
  <si>
    <t>ΛΑΜΠΡΟΥ ΜΑΡΙΑ-ΑΓΓΕΛΙΚΗ</t>
  </si>
  <si>
    <t>ΜΑΓΓΙΝΑ ΚΩΝΣΤΑΝΤΙΝΑ</t>
  </si>
  <si>
    <t>12-34630</t>
  </si>
  <si>
    <t>ΜΑΝΙΚΑΚΗ ΑΝΝΑ ΜΑΡΙΑ</t>
  </si>
  <si>
    <t>12-34631</t>
  </si>
  <si>
    <t>ΜΑΝΙΚΑΚΗ ΧΡΙΣΤΙΝΑ</t>
  </si>
  <si>
    <t>12-34564</t>
  </si>
  <si>
    <t>ΜΑΥΡΟΜΑΤΗ ΝΑΤΑΛΙΑ-ΧΡΙΣΤΙΝΑ</t>
  </si>
  <si>
    <t>12-34482</t>
  </si>
  <si>
    <t>ΜΠΑΛΛΗ ΓΕΩΡΓΙΑ</t>
  </si>
  <si>
    <t>12-34483</t>
  </si>
  <si>
    <t>ΜΠΑΛΛΗ ΔΑΦΝΗ</t>
  </si>
  <si>
    <t>12-35207</t>
  </si>
  <si>
    <t>ΜΠΑΛΟΥΜΗ ΒΑΣΙΛΙΚΗ-ΚΩΝΣΤΑΝΤΙΝΑ</t>
  </si>
  <si>
    <t>12-35137</t>
  </si>
  <si>
    <t>ΜΠΟΥΡΝΟΥΞΟΥΖΗ ΑΝΑΣΤΑΣΙΑ</t>
  </si>
  <si>
    <t>12-32142</t>
  </si>
  <si>
    <t>ΝΙΚΟΛΑϊΔΟΥ ΝΙΚΟΛΕΤΑ</t>
  </si>
  <si>
    <t>ΝΤΟΥΝΗ ΑΙΓΛΗ</t>
  </si>
  <si>
    <t>12-30233</t>
  </si>
  <si>
    <t>ΠΑΠΑΓΕΩΡΓΙΟΥ ΜΥΡΤΩ</t>
  </si>
  <si>
    <t>ΠΑΠΑΓΡΗΓΟΡΙΟΥ ΠΑΣΧΑΛΙΤΣΑ</t>
  </si>
  <si>
    <t>12-34401</t>
  </si>
  <si>
    <t>ΡΑΛΛΗ ΚΑΤΕΡΙΝΑ</t>
  </si>
  <si>
    <t>12-33322</t>
  </si>
  <si>
    <t>ΣΑΚΕΤΑ ΔΗΜΗΤΡΑ</t>
  </si>
  <si>
    <t>12-31664</t>
  </si>
  <si>
    <t>ΣΙΩΠΗ ΑΡΙΑΔΝΗ</t>
  </si>
  <si>
    <t>12-34267</t>
  </si>
  <si>
    <t>ΣΤΙΓΚΑ ΚΩΝΣΤΑΝΤΙΝΑ</t>
  </si>
  <si>
    <t>12-35177</t>
  </si>
  <si>
    <t>ΤΟΠΑΤΣΗ ΑΝΔΡΙΑΝΑ</t>
  </si>
  <si>
    <t>ΤΣΟΛΟΥΔΗ ΧΡΙΣΤΙΝΑ</t>
  </si>
  <si>
    <t>ΤΣΟΥΚΑΛΑ ΝΑΝΣΥ-ΔΕΣΠΟΙΝΑ</t>
  </si>
  <si>
    <t>12-31059</t>
  </si>
  <si>
    <t>ΤΣΟΥΡΟΥ ΣΟΦΙΑ</t>
  </si>
  <si>
    <t>12-34317</t>
  </si>
  <si>
    <t>ΦΩΤΗ ΦΩΤΕΙΝΗ</t>
  </si>
  <si>
    <t>12-29959</t>
  </si>
  <si>
    <t>ΠΡΑΤΣΟΥΛΑΚΗ ΑΘΗΝΑ</t>
  </si>
  <si>
    <t>12-30597</t>
  </si>
  <si>
    <t>ΤΖΩΡΤΖΟΠΟΥΛΟΥ ΕΛΕΥΘΕΡΙΑ</t>
  </si>
  <si>
    <t>12-34711</t>
  </si>
  <si>
    <t>ΑΓΙΑΝΝΙΔΟΥ ΕΛΕΝΗ</t>
  </si>
  <si>
    <t>12-32682</t>
  </si>
  <si>
    <t>ΖΑΡΓΙΑΝΝΑΚΗ ΝΑΤΑΛΙΑ</t>
  </si>
  <si>
    <t>12-90129</t>
  </si>
  <si>
    <t>ΙΓΚΝΙΑΤΟΒΙΤΣ ΑΝΙΑ</t>
  </si>
  <si>
    <t>ΚΟΡΑΪΔΟΥ ΔΗΜΗΤΡΑ</t>
  </si>
  <si>
    <t>ΚΟΡΑΪΔΟΥ ΜΑΓΔΑΛΗΝΗ</t>
  </si>
  <si>
    <t>ΚΟΤΡΩΤΣΙΟΥ ΝΙΚΗ</t>
  </si>
  <si>
    <t>12-26980</t>
  </si>
  <si>
    <t>ΝΟΤΑΚΗ ΕΥΑΓΓΕΛΙΑ</t>
  </si>
  <si>
    <t>ΠΑΠΑΗΛΙΟΥ ΒΑΣΙΛΙΚΗ</t>
  </si>
  <si>
    <t>12-29564</t>
  </si>
  <si>
    <t>ΑΝΑΣΤΑΣΟΠΟΥΛΟΥ ΗΡΩ</t>
  </si>
  <si>
    <t>Α.Ο.Ν.Φ.ΑΤΤΑΛΟΣ</t>
  </si>
  <si>
    <t>12-33655</t>
  </si>
  <si>
    <t>ΔΡΑΓΟΜΑΝΟΒΙΤΣ ΕΛΙΣΑΒΕΤ</t>
  </si>
  <si>
    <t>ΜΙΓΚΑΚΗ ΔΕΣΠΟΙΝΑ</t>
  </si>
  <si>
    <t>12-33910</t>
  </si>
  <si>
    <t>ΣΠΥΡΟΠΟΥΛΟΥ ΙΡΙΔΑ</t>
  </si>
  <si>
    <t>ΚΑΛΑΝΤΖΗ ΝΕΚΤΑΡΙΑ</t>
  </si>
  <si>
    <t>12-32907</t>
  </si>
  <si>
    <t>ΚΟΥΚΟΥΒΙΤΑΚΗ ΕΛΕΝΗ</t>
  </si>
  <si>
    <t>ΜΠΡΚΟΒΙΤΣ ΜΑΡΙΑ</t>
  </si>
  <si>
    <t>12-33448</t>
  </si>
  <si>
    <t>ΧΑΪΖΙΝΧΑ ΣΕΛΙΝ</t>
  </si>
  <si>
    <t>ΑΡΓΥΡΟΠΟΥΛΟΥ ΔΕΣΠΟΙΝΑ</t>
  </si>
  <si>
    <t>ΑΝΤΩΝΟΠΟΥΛΟΥ ΠΗΝΕΛΟΠΗ</t>
  </si>
  <si>
    <t>ΚΑΣΣΑΡΗ ΜΕΛΙΝΑ</t>
  </si>
  <si>
    <t>14-28387</t>
  </si>
  <si>
    <t>ΚΑΡΒΟΥΝΗ ΒΑΣΙΛΙΚΗ</t>
  </si>
  <si>
    <t>14-27688</t>
  </si>
  <si>
    <t>ΝΙΚΟΛΟΠΟΥΛΟΥ ΝΑΤΑΛΙΑ</t>
  </si>
  <si>
    <t>14-30673</t>
  </si>
  <si>
    <t>ΠΕΤΡΟΥΛΑ ΔΑΝΑΗ</t>
  </si>
  <si>
    <t>ΠΟΤΣΗ ΜΑΡΙΑ</t>
  </si>
  <si>
    <t>14-30051</t>
  </si>
  <si>
    <t>ΛΟΥΚΟΓΙΩΡΓΑΚΗ ΝΙΚΗ</t>
  </si>
  <si>
    <t>ΑΔΑΛΟΓΛΟΥ ΜΑΓΔΑΛΗΝΗ</t>
  </si>
  <si>
    <t>ΝΑΟΥΜ ΜΑΡΙΑ</t>
  </si>
  <si>
    <t>14-28688</t>
  </si>
  <si>
    <t>14-29877</t>
  </si>
  <si>
    <t>ΧΑΡΣΟΥΛΑ ΑΙΚΑΤΕΡΙΝΗ</t>
  </si>
  <si>
    <t>14-24718</t>
  </si>
  <si>
    <t>14-26107</t>
  </si>
  <si>
    <t>ΑΝΤΩΝΑΚΗ ΕΜΜΑΝΟΥΕΛΑ</t>
  </si>
  <si>
    <t>14-34427</t>
  </si>
  <si>
    <t>14-28631</t>
  </si>
  <si>
    <t>ΓΡΙΒΑ ΒΑΡΒΑΡΑ</t>
  </si>
  <si>
    <t>ΜΑΓΚΛΑΡΑ ΣΤΑΥΡΟΥΛΑ</t>
  </si>
  <si>
    <t>14-28990</t>
  </si>
  <si>
    <t>14-90069</t>
  </si>
  <si>
    <t>ΜΤΣΕΝΤΛΙΤΖΕ ΕΛΕΝΗ</t>
  </si>
  <si>
    <t>14-29879</t>
  </si>
  <si>
    <t>14-28094</t>
  </si>
  <si>
    <t>ΓΚΟΓΚΟΥ ΕΛΕΥΘΕΡΙΑ</t>
  </si>
  <si>
    <t>ΘΩΔΗ ΝΙΚΗ</t>
  </si>
  <si>
    <t>14-28968</t>
  </si>
  <si>
    <t>ΜΑΔΕΝΛΙΔΟΥ ΕΛΕΝΗ</t>
  </si>
  <si>
    <t>14-28284</t>
  </si>
  <si>
    <t>ΓΚΟΥΣΚΟΥ ΚΑΛΛΙΟΠΗ</t>
  </si>
  <si>
    <t>ΤΣΙΑΡΑ ΙΩΑΝΝΑ</t>
  </si>
  <si>
    <t>14-32325</t>
  </si>
  <si>
    <t>ΤΖΙΑΝΗ ΟΥΡΑΝΙΑ</t>
  </si>
  <si>
    <t>ΚΑΪΡΗ ΗΛΕΚΤΡΑ</t>
  </si>
  <si>
    <t>14-28404</t>
  </si>
  <si>
    <t>ΚΑΜΠΙΩΤΗ ΑΘΗΝΑ</t>
  </si>
  <si>
    <t>14-27858</t>
  </si>
  <si>
    <t>ΚΟΚΚΙΝΑΚΗ ΕΥΓΕΝΙΑ</t>
  </si>
  <si>
    <t>14-28936</t>
  </si>
  <si>
    <t>ΕΥΘΥΜΙΑΔΟΥ ΜΑΓΔΑΛΗΝΗ</t>
  </si>
  <si>
    <t>14-27857</t>
  </si>
  <si>
    <t>ΚΟΚΚΙΝΑΚΗ ΕΥΑΓΓΕΛΙΑ</t>
  </si>
  <si>
    <t>14-29655</t>
  </si>
  <si>
    <t>14-24748</t>
  </si>
  <si>
    <t>ΤΣΕΛΟΥ ΑΘΑΝΑΣΙΑ</t>
  </si>
  <si>
    <t>14-30601</t>
  </si>
  <si>
    <t>ΠΟΔΑΡΑ ΙΩΑΝΝΑ-ΜΑΡΙΑ</t>
  </si>
  <si>
    <t>ΛΑΘΟΥΡΗ ΙΩΑΝΝΑ</t>
  </si>
  <si>
    <t>14-26982</t>
  </si>
  <si>
    <t>ΚΑΝΕΛΛΟΠΟΥΛΟΥ ΜΑΡΙΛΗ</t>
  </si>
  <si>
    <t>14-29656</t>
  </si>
  <si>
    <t>14-31211</t>
  </si>
  <si>
    <t>ΑΝΤΩΝΙΟΥ-ΚΑΡΑΔΕΜΗΤΡΟΥ ΝΙΚΟΛΕΤΑ</t>
  </si>
  <si>
    <t>14-29038</t>
  </si>
  <si>
    <t>ΓΑΚΗ ΕΛΕΝΑ</t>
  </si>
  <si>
    <t>14-31641</t>
  </si>
  <si>
    <t>ΚΑΡΠΟΥΖΗ ΟΛΥΜΠΙΑ</t>
  </si>
  <si>
    <t>ΚΑΣΣΙΔΟΥ ΧΑΡΙΚΛΕΙΑ</t>
  </si>
  <si>
    <t>14-31551</t>
  </si>
  <si>
    <t>14-29942</t>
  </si>
  <si>
    <t>ΑΛΦΑΝΤΗ ΑΝΑΣΤΑΣΙΑ</t>
  </si>
  <si>
    <t>14-31873</t>
  </si>
  <si>
    <t>14-31161</t>
  </si>
  <si>
    <t>ΖΟΥΡΙΔΗ ΕΛΕΝΗ</t>
  </si>
  <si>
    <t>ΤΖΑΝΟΠΟΥΛΟΥ ΑΦΡΟΔΙΤΗ</t>
  </si>
  <si>
    <t>ΔΙΓΑΛΑΚΗ ΚΟΡΙΝΑ</t>
  </si>
  <si>
    <t>ΤΟΠΟΥΖΙΔΟΥ ΕΛΕΝΗ</t>
  </si>
  <si>
    <t>ΝΑΣΙΟΠΟΥΛΟΥ ΑΓΓΕΛΙΚΗ</t>
  </si>
  <si>
    <t>14-30318</t>
  </si>
  <si>
    <t>14-25972</t>
  </si>
  <si>
    <t>ΤΣΙΑΡΑ ΕΥΘΥΜΙΑ</t>
  </si>
  <si>
    <t>14-29654</t>
  </si>
  <si>
    <t>ΤΣΑΓΚΑΡΑΚΗ ΑΘΗΝΑ</t>
  </si>
  <si>
    <t>14-30176</t>
  </si>
  <si>
    <t>14-29201</t>
  </si>
  <si>
    <t>ΚΙΖΙΡΑΚΟΥ ΔΗΜΗΤΡΑ</t>
  </si>
  <si>
    <t>14-27416</t>
  </si>
  <si>
    <t>ΤΟΛΗ ΚΛΕΙΩ-ΝΙΚΟΛΕΤΑ</t>
  </si>
  <si>
    <t>ΤΟΥΛΗ ΕΥΑΓΓΕΛΙΑ-ΖΑΧΑΡΟΥΛΑ</t>
  </si>
  <si>
    <t>14-31998</t>
  </si>
  <si>
    <t>ΑΓΓΕΛΑΤΟΥ-ΡΑΦΤΟΠΟΥΛΟΥ ΑΝΑΣΤΑΣΙΑ</t>
  </si>
  <si>
    <t>14-29223</t>
  </si>
  <si>
    <t>ΜΕΤΑΞΟΠΟΥΛΟΥ ΣΤΕΦΑΝΙΑ-ΕΛΕΝΑ</t>
  </si>
  <si>
    <t>ΤΣΕΡΕΓΚΟΥΝΗ ΑΝΑΣΤΑΣΙΑ-ΑΓΑΘΗ</t>
  </si>
  <si>
    <t>14-29169</t>
  </si>
  <si>
    <t>ΣΠΥΡΟΠΟΥΛΟΥ ΒΑΣΙΛΕΙΑ</t>
  </si>
  <si>
    <t>ΑΝΤΩΝΙΟΥ ΘΕΟΔΩΡΑ</t>
  </si>
  <si>
    <t>ΚΥΡΙΑΚΟΠΟΥΛΟΥ ΘΕΟΔΩΡΑ-ΖΩΗ</t>
  </si>
  <si>
    <t>14-30092</t>
  </si>
  <si>
    <t>14-32719</t>
  </si>
  <si>
    <t>ΖΑΡΑΡΗ ΚΥΡΙΑΚΗ</t>
  </si>
  <si>
    <t>ΣΑΛΛΗ ΣΤΑΜΑΤΙΝΑ-ΜΑΡΙΑ</t>
  </si>
  <si>
    <t>14-31890</t>
  </si>
  <si>
    <t>14-28070</t>
  </si>
  <si>
    <t>ΜΑΡΝΕΛΛΟΥ ΜΑΡΙΑ</t>
  </si>
  <si>
    <t>14-30178</t>
  </si>
  <si>
    <t>14-31555</t>
  </si>
  <si>
    <t>14-29767</t>
  </si>
  <si>
    <t>14-28935</t>
  </si>
  <si>
    <t>ΤΖΙΦΑ-ΚΡΑΤΗΡΑ ΖΩΗ</t>
  </si>
  <si>
    <t>14-31826</t>
  </si>
  <si>
    <t>14-30106</t>
  </si>
  <si>
    <t>14-30099</t>
  </si>
  <si>
    <t>14-28466</t>
  </si>
  <si>
    <t>ΑΣΗΜΑΚΗ ΜΑΡΙΝΑ</t>
  </si>
  <si>
    <t>14-29208</t>
  </si>
  <si>
    <t>ΣΤΑΜΟΥΛΗ ΦΡΕΙΔΕΡΙΚΗ</t>
  </si>
  <si>
    <t>14-31487</t>
  </si>
  <si>
    <t>14-30033</t>
  </si>
  <si>
    <t>ΜΑΜΑΗ ΕΒΕΛΙΝΑ</t>
  </si>
  <si>
    <t>Α.Μ.Ε.Σ.Ν.ΕΡΥΘΡΑΙΑΣ</t>
  </si>
  <si>
    <t>14-30774</t>
  </si>
  <si>
    <t>14-31131</t>
  </si>
  <si>
    <t>14-29194</t>
  </si>
  <si>
    <t>ΚΑΡΑΒΑ ΖΩΗ</t>
  </si>
  <si>
    <t>14-30873</t>
  </si>
  <si>
    <t>14-27702</t>
  </si>
  <si>
    <t>ΚΑΜΠΑΝΤΑΗ ΕΛΕΝΗ</t>
  </si>
  <si>
    <t>ΔΡΥΜΑΛΙΤΗ ΚΥΡΙΑΚΗ</t>
  </si>
  <si>
    <t>14-28341</t>
  </si>
  <si>
    <t>ΜΙΧΑΗΛΙΔΟΥ ΚΩΝΣΤΑΝΤΙΝΑ</t>
  </si>
  <si>
    <t>14-32081</t>
  </si>
  <si>
    <t>14-34587</t>
  </si>
  <si>
    <t>14-32899</t>
  </si>
  <si>
    <t>14-32326</t>
  </si>
  <si>
    <t>14-90109</t>
  </si>
  <si>
    <t>14-32269</t>
  </si>
  <si>
    <t>14-32289</t>
  </si>
  <si>
    <t>14-28686</t>
  </si>
  <si>
    <t>ΚΑΡΒΟΥΝΑ ΜΑΡΙΑΝΝΑ</t>
  </si>
  <si>
    <t>14-29694</t>
  </si>
  <si>
    <t>ΜΕΤΑΞΑ ΔΙΟΝΥΣΙΑ-ΜΥΡΤΩ</t>
  </si>
  <si>
    <t>14-31103</t>
  </si>
  <si>
    <t>14-30955</t>
  </si>
  <si>
    <t>14-28137</t>
  </si>
  <si>
    <t>ΧΑΤΖΗΣΤΟΥΓΙΑΝΝΗ ΣΟΦΙΑ-ΜΑΡΙΑ</t>
  </si>
  <si>
    <t>14-29210</t>
  </si>
  <si>
    <t>ΑΓΙΩΤΗ ΕΛΕΝΗ</t>
  </si>
  <si>
    <t>14-30157</t>
  </si>
  <si>
    <t>14-30765</t>
  </si>
  <si>
    <t>ΚΑΛΑΤΖΗ ΜΑΡΙΛΕΝΑ</t>
  </si>
  <si>
    <t>14-29695</t>
  </si>
  <si>
    <t>ΜΕΤΑΞΑ ΚΛΕΙΩ</t>
  </si>
  <si>
    <t>14-26602</t>
  </si>
  <si>
    <t>ΜΑΝΑΟΥ-ΓΙΑΝΝΟΥΣΗ ΑΛΚΥΟΝΗ-ΜΑΡΙΑ</t>
  </si>
  <si>
    <t>ΚΟΤΡΙΔΟΥ ΜΑΡΙΑ</t>
  </si>
  <si>
    <t>14-33505</t>
  </si>
  <si>
    <t>14-31603</t>
  </si>
  <si>
    <t>ΣΚΑΝΔΑΛΗ ΠΑΝΑΓΙΩΤΑ-ΡΑΦΑΗΛΙΑ</t>
  </si>
  <si>
    <t>ΑΡΒΑΝΙΤΟΠΟΥΛΟΥ ΒΑΣΙΛΙΚΗ</t>
  </si>
  <si>
    <t>ΒΛΑΧΟΠΟΥΛΟΥ ΑΝΑΣΤΑΣΙΑ</t>
  </si>
  <si>
    <t>14-27349</t>
  </si>
  <si>
    <t>ΤΖΙΑΡΛΗ ΔΗΜΗΤΡΑ</t>
  </si>
  <si>
    <t>14-33158</t>
  </si>
  <si>
    <t>ΜΠΟΜΠΟΛΑΚΗ ΙΩΑΝΝΑ</t>
  </si>
  <si>
    <t>ΔΑΜΙΑΝΙΔΟΥ ΜΑΡΙΑΝΝΑ</t>
  </si>
  <si>
    <t>14-28455</t>
  </si>
  <si>
    <t>ΑΝΔΡΕΟΠΟΥΛΟΥ ΝΕΦΕΛΗ</t>
  </si>
  <si>
    <t>14-30799</t>
  </si>
  <si>
    <t>14-30563</t>
  </si>
  <si>
    <t>14-27414</t>
  </si>
  <si>
    <t>ΔΕΤΣΗ ΜΑΡΙΑΝ</t>
  </si>
  <si>
    <t>14-32365</t>
  </si>
  <si>
    <t>ΣΤΑΥΡΑΚΗ ΚΩΝΣΤΑΝΤΙΝΑ</t>
  </si>
  <si>
    <t>14-28523</t>
  </si>
  <si>
    <t>ΤΡΙΑΝΤΑΦΥΛΙΔΟΥ-ΚΟΥΛΟΥΡΙΩΤΟΥ ΚΑΛΛΙΟΠΗ</t>
  </si>
  <si>
    <t>14-30709</t>
  </si>
  <si>
    <t>ΣΜΥΡΛΟΓΛΟΥ ΧΡΙΣΤΙΝΑ-ΙΩΑΝΝΑ</t>
  </si>
  <si>
    <t>14-29876</t>
  </si>
  <si>
    <t>14-30084</t>
  </si>
  <si>
    <t>14-32883</t>
  </si>
  <si>
    <t>14-29250</t>
  </si>
  <si>
    <t>ΓΙΤΣΟΠΟΥΛΟΥ ΜΑΡΙΑ-ΕΛΕΝΗ</t>
  </si>
  <si>
    <t>14-32546</t>
  </si>
  <si>
    <t>14-30449</t>
  </si>
  <si>
    <t>14-29438</t>
  </si>
  <si>
    <t>14-30024</t>
  </si>
  <si>
    <t>14-28088</t>
  </si>
  <si>
    <t>ΜΠΑΡΜΠΑΡΗ ΑΡΙΣΤΕΑ</t>
  </si>
  <si>
    <t>14-32451</t>
  </si>
  <si>
    <t>14-28699</t>
  </si>
  <si>
    <t>ΒΡΥΩΝΗ ΒΑΣΙΛΙΚΗ</t>
  </si>
  <si>
    <t>14-32267</t>
  </si>
  <si>
    <t>14-30332</t>
  </si>
  <si>
    <t>14-30596</t>
  </si>
  <si>
    <t>14-30371</t>
  </si>
  <si>
    <t>ΜΑΝΟΥΡΗ ΜΑΡΙΑ</t>
  </si>
  <si>
    <t>14-32746</t>
  </si>
  <si>
    <t>ΚΑΡΒΟΥΝΗ ΧΑΡΑΛΑΜΠΙΑ</t>
  </si>
  <si>
    <t>Ο.Α.ΛΙΒΑΔΕΙΑΣ</t>
  </si>
  <si>
    <t>14-30390</t>
  </si>
  <si>
    <t>ΝΙΚΟΛΑΪΔΟΥ ΕΛΕΝΗ</t>
  </si>
  <si>
    <t>14-29060</t>
  </si>
  <si>
    <t>14-22533</t>
  </si>
  <si>
    <t>ΤΕΖΑΨΙΔΟΥ ΔΗΜΗΤΡΑ</t>
  </si>
  <si>
    <t>14-33331</t>
  </si>
  <si>
    <t>14-28956</t>
  </si>
  <si>
    <t>ΠΑΝΗ ΒΑΣΙΛΙΚΗ</t>
  </si>
  <si>
    <t>14-34255</t>
  </si>
  <si>
    <t>14-31286</t>
  </si>
  <si>
    <t>14-32663</t>
  </si>
  <si>
    <t>14-28991</t>
  </si>
  <si>
    <t>ΚΑΡΑΜΑΝΛΗ ΜΑΡΙΑ</t>
  </si>
  <si>
    <t>ΜΑΥΡΙΑΝΟΥ ΧΡΙΣΤΙΝΑ</t>
  </si>
  <si>
    <t>14-28687</t>
  </si>
  <si>
    <t>ΠΑΛΛΗ ΧΡΙΣΤΙΝΑ</t>
  </si>
  <si>
    <t>ΧΕΛΙΔΩΝΗ ΚΑΛΛΙΟΠΗ</t>
  </si>
  <si>
    <t>ΧΡΗΣΤΟΥ ΚΩΝΣΤΑΝΤΙΝΑ</t>
  </si>
  <si>
    <t>14-30956</t>
  </si>
  <si>
    <t>14-30148</t>
  </si>
  <si>
    <t>14-32328</t>
  </si>
  <si>
    <t>ΑΝΤΩΝΙΑΔΟΥ-ΣΑΜΑΡΤΖΙΔΟΥ ΣΟΦΙΑ-ΜΑΡΤΙΝΑ</t>
  </si>
  <si>
    <t>ΑΝΤΩΝΙΟΥ ΑΝΑΣΤΑΣΙΑ</t>
  </si>
  <si>
    <t>14-30561</t>
  </si>
  <si>
    <t>ΝΑΤΣΗ ΚΩΝΣΤΑΝΤΙΝΑ</t>
  </si>
  <si>
    <t>14-29137</t>
  </si>
  <si>
    <t>ΠΑΠΑΔΟΠΟΥΛΟΥ ΕΛΕΥΘΕΡΙΑ</t>
  </si>
  <si>
    <t>14-29590</t>
  </si>
  <si>
    <t>ΧΑΛΑΡΗ ΑΝΝΑ</t>
  </si>
  <si>
    <t>14-28136</t>
  </si>
  <si>
    <t>ΚΙΜΟΓΛΟΥ ΜΑΡΙΑ-ΑΝΝΑ</t>
  </si>
  <si>
    <t>14-30545</t>
  </si>
  <si>
    <t>14-31582</t>
  </si>
  <si>
    <t>14-31723</t>
  </si>
  <si>
    <t>14-29604</t>
  </si>
  <si>
    <t>ΔΡΟΥΓΚΑ ΕΛΕΥΘΕΡΙΑ</t>
  </si>
  <si>
    <t>14-31852</t>
  </si>
  <si>
    <t>14-32400</t>
  </si>
  <si>
    <t>ΔΡΑΚΟΥ ΑΝΔΡΙΑΝΝΑ</t>
  </si>
  <si>
    <t>14-31407</t>
  </si>
  <si>
    <t>ΚΑΜΠΟΥΡΗ ΓΡΑΜΜΑΤΙΚΗ</t>
  </si>
  <si>
    <t>14-29807</t>
  </si>
  <si>
    <t>ΠΑΠΑΔΟΠΟΥΛΟΥ ΙΩΑΝΝΑ</t>
  </si>
  <si>
    <t>14-31639</t>
  </si>
  <si>
    <t>14-30949</t>
  </si>
  <si>
    <t>14-30463</t>
  </si>
  <si>
    <t>14-30529</t>
  </si>
  <si>
    <t>14-31384</t>
  </si>
  <si>
    <t>14-32090</t>
  </si>
  <si>
    <t>14-31087</t>
  </si>
  <si>
    <t>14-31547</t>
  </si>
  <si>
    <t>14-30086</t>
  </si>
  <si>
    <t>14-33310</t>
  </si>
  <si>
    <t>ΣΑΠΟΥΝΤΖΗ ΠΑΣΧΑΛΙΝΑ</t>
  </si>
  <si>
    <t>14-28420</t>
  </si>
  <si>
    <t>ΣΙΑΪΝΗ ΑΘΑΝΑΣΙΑ</t>
  </si>
  <si>
    <t>ΚΑΛΟΥΜΕΝΟΥ ΜΑΡΙΑ-ΘΗΡΕΣΙΑ</t>
  </si>
  <si>
    <t>14-33798</t>
  </si>
  <si>
    <t>14-31573</t>
  </si>
  <si>
    <t>14-32706</t>
  </si>
  <si>
    <t>14-31879</t>
  </si>
  <si>
    <t>ΚΩΣΤΑ ΑΓΓΕΛΙΚΗ</t>
  </si>
  <si>
    <t>ΣΤΑΘΗ ΣΤΥΛΙΑΝΗ</t>
  </si>
  <si>
    <t>14-30990</t>
  </si>
  <si>
    <t>ΓΚΙΘΚΟΠΟΥΛΟΥ ΕΛΕΝΗ</t>
  </si>
  <si>
    <t>ΛΟΓΑΡΙΔΟΥ ΑΡΙΑΔΝΗ</t>
  </si>
  <si>
    <t>ΜΟΥΡΤΖΙΟΥ ΜΑΡΙΑ-ΑΝΝΑ</t>
  </si>
  <si>
    <t>ΓΕΡΑΚΙΝΗ ΙΩΑΝΝΑ-ΣΜΑΡΩ</t>
  </si>
  <si>
    <t>14-32570</t>
  </si>
  <si>
    <t>ΣΤΕΡΓΙΟΠΟΥΛΟΥ ΖΩΗ</t>
  </si>
  <si>
    <t>14-30527</t>
  </si>
  <si>
    <t>14-33110</t>
  </si>
  <si>
    <t>14-33092</t>
  </si>
  <si>
    <t>14-29971</t>
  </si>
  <si>
    <t>14-33560</t>
  </si>
  <si>
    <t>ΜΠΟΥΡΤΣΟΥΚΛΗ ΠΑΝΑΓΙΩΤΑ-ΡΑΦΑΗΛΙΑ</t>
  </si>
  <si>
    <t>14-31874</t>
  </si>
  <si>
    <t>14-29588</t>
  </si>
  <si>
    <t>14-32860</t>
  </si>
  <si>
    <t>14-32946</t>
  </si>
  <si>
    <t>14-33089</t>
  </si>
  <si>
    <t>14-33707</t>
  </si>
  <si>
    <t>14-31104</t>
  </si>
  <si>
    <t>ΑΣΤΡΕΙΝΙΔΗ ΑΛΕΞΑΝΔΡΑ</t>
  </si>
  <si>
    <t>14-30352</t>
  </si>
  <si>
    <t>ΓΕΩΡΓΟΥΣΗ ΠΑΝΑΓΙΩΤΑ</t>
  </si>
  <si>
    <t>ΔΟΥΡΟΥ ΑΝΑΣΤΑΣΙΑ</t>
  </si>
  <si>
    <t>14-28593</t>
  </si>
  <si>
    <t>ΜΑΓΓΙΝΑ ΔΗΜΗΤΡΑ</t>
  </si>
  <si>
    <t>14-33314</t>
  </si>
  <si>
    <t>14-32471</t>
  </si>
  <si>
    <t>ΓΙΑΝΝΟΠΟΥΛΟΥ ΦΩΤΕΙΝΗ</t>
  </si>
  <si>
    <t>14-32456</t>
  </si>
  <si>
    <t>14-32366</t>
  </si>
  <si>
    <t>ΦΡΑΓΚΙΣΤΑ ΙΖΑΜΠΕΛΛΑ</t>
  </si>
  <si>
    <t>14-33437</t>
  </si>
  <si>
    <t>14-33088</t>
  </si>
  <si>
    <t>14-32603</t>
  </si>
  <si>
    <t>14-33585</t>
  </si>
  <si>
    <t>14-30903</t>
  </si>
  <si>
    <t>ΑΣΗΜΟΠΟΥΛΟΥ ΑΙΚΑΤΕΡΙΝΗ</t>
  </si>
  <si>
    <t>14-29858</t>
  </si>
  <si>
    <t>ΔΑΝΙΗΛ ΑΡΓΥΡΩ</t>
  </si>
  <si>
    <t>14-33708</t>
  </si>
  <si>
    <t>14-29296</t>
  </si>
  <si>
    <t>ΛΑΜΠΡΟΥ ΕΛΕΝΗ</t>
  </si>
  <si>
    <t>14-33447</t>
  </si>
  <si>
    <t>ΤΣΕΣΜΕΤΖΗ ΜΑΡΙΑΝΘΗ</t>
  </si>
  <si>
    <t>ΧΑΤΖΗΚΥΡΙΑΚΟΥ ΙΩΑΝΝΑ</t>
  </si>
  <si>
    <t>14-30847</t>
  </si>
  <si>
    <t>14-32710</t>
  </si>
  <si>
    <t>ΜΟΥΡΤΖΑΚΗ ΧΑΡΙΚΛΕΙΑ</t>
  </si>
  <si>
    <t>14-32596</t>
  </si>
  <si>
    <t>14-27518</t>
  </si>
  <si>
    <t>14-32473</t>
  </si>
  <si>
    <t>ΑΓΓΕΛΟΠΟΥΛΟΥ ΧΡΙΣΤΙΝΑ-ΠΑΡΑΣΚΕΥΗ</t>
  </si>
  <si>
    <t>14-33080</t>
  </si>
  <si>
    <t>14-29464</t>
  </si>
  <si>
    <t>ΖΑΓΑΡΗ ΦΡΕΙΔΕΡΙΚΗ</t>
  </si>
  <si>
    <t>14-30116</t>
  </si>
  <si>
    <t>14-30394</t>
  </si>
  <si>
    <t>14-33382</t>
  </si>
  <si>
    <t>14-32292</t>
  </si>
  <si>
    <t>14-32222</t>
  </si>
  <si>
    <t>14-31546</t>
  </si>
  <si>
    <t>14-28476</t>
  </si>
  <si>
    <t>ΚΑΡΑΒΑΝΑ ΙΩΑΝΝΑ</t>
  </si>
  <si>
    <t>ΚΑΡΑΒΙΩΤΗ ΑΘΗΝΑ</t>
  </si>
  <si>
    <t>14-32054</t>
  </si>
  <si>
    <t>ΜΑΡΤΑΚΟΥ-ΓΑΛΙΑΤΣΑΤΟΥ ΚΑΤΕΡΙΝΑ</t>
  </si>
  <si>
    <t>14-31364</t>
  </si>
  <si>
    <t>ΧΑΪΔΗ ΜΑΡΙΝΑ-ΚΩΝΣΤΑΝΤΙΝΑ</t>
  </si>
  <si>
    <t>14-34231</t>
  </si>
  <si>
    <t>14-29070</t>
  </si>
  <si>
    <t>14-32415</t>
  </si>
  <si>
    <t>ΒΕΡΓΟΥ ΣΤΑΥΡΟΥΛΑ</t>
  </si>
  <si>
    <t>14-31939</t>
  </si>
  <si>
    <t>ΚΩΝΣΤΑΝΤΑΚΗ ΙΩΑΝΝΑ</t>
  </si>
  <si>
    <t>14-32662</t>
  </si>
  <si>
    <t>14-33581</t>
  </si>
  <si>
    <t>14-29671</t>
  </si>
  <si>
    <t>14-31386</t>
  </si>
  <si>
    <t>14-30907</t>
  </si>
  <si>
    <t>14-30544</t>
  </si>
  <si>
    <t>14-29706</t>
  </si>
  <si>
    <t>ΚΑΡΑΓΕΩΡΓΟΥ ΜΑΡΙΑ</t>
  </si>
  <si>
    <t>14-29732</t>
  </si>
  <si>
    <t>ΚΩΝΣΤΑΝΤΟΠΟΥΛΟΥ ΓΕΩΡΓΙΑ</t>
  </si>
  <si>
    <t>14-34481</t>
  </si>
  <si>
    <t>14-31298</t>
  </si>
  <si>
    <t>14-29067</t>
  </si>
  <si>
    <t>14-31297</t>
  </si>
  <si>
    <t>14-29531</t>
  </si>
  <si>
    <t>ΓΚΑΜΠΑΕΡΙΔΟΥ ΑΝΝΑ-ΜΑΡΙΑ</t>
  </si>
  <si>
    <t>ΛΙΑΝΙΔΟΥ ΑΝΤΩΝΙΑ</t>
  </si>
  <si>
    <t>14-34295</t>
  </si>
  <si>
    <t>14-33629</t>
  </si>
  <si>
    <t>ΣΥΡΙΝΟΓΛΟΥ ΚΑΛΛΙΡΟΗ</t>
  </si>
  <si>
    <t>14-33498</t>
  </si>
  <si>
    <t>14-34048</t>
  </si>
  <si>
    <t>14-32807</t>
  </si>
  <si>
    <t>14-32772</t>
  </si>
  <si>
    <t>14-32851</t>
  </si>
  <si>
    <t>14-33408</t>
  </si>
  <si>
    <t>14-31777</t>
  </si>
  <si>
    <t>14-32823</t>
  </si>
  <si>
    <t>14-28816</t>
  </si>
  <si>
    <t>ΒΛΑΧΟΥΤΣΗ ΠΕΤΡΟΥΛΑ</t>
  </si>
  <si>
    <t>14-30146</t>
  </si>
  <si>
    <t>ΓΚΕΚΑ ΒΑΣΙΛΙΚΗ</t>
  </si>
  <si>
    <t>14-32158</t>
  </si>
  <si>
    <t>14-33411</t>
  </si>
  <si>
    <t>14-29442</t>
  </si>
  <si>
    <t>ΜΑΚΡΥΝΑΚΗ ΜΕΛΙΝΑ</t>
  </si>
  <si>
    <t>ΝΤΟΥΡΟΥ ΔΟΜΝΙΚΗ</t>
  </si>
  <si>
    <t>14-27436</t>
  </si>
  <si>
    <t>14-31661</t>
  </si>
  <si>
    <t>14-31371</t>
  </si>
  <si>
    <t>ΣΚΟΥΤΕΛΗ ΣΕΡΑΦΕΙΝΑ</t>
  </si>
  <si>
    <t>14-31896</t>
  </si>
  <si>
    <t>14-33694</t>
  </si>
  <si>
    <t>14-33525</t>
  </si>
  <si>
    <t>14-31374</t>
  </si>
  <si>
    <t>14-33648</t>
  </si>
  <si>
    <t>ΓΙΑΚΟΥΜΑΚΗ ΑΦΡΟΔΙΤΗ</t>
  </si>
  <si>
    <t>14-34880</t>
  </si>
  <si>
    <t>14-29080</t>
  </si>
  <si>
    <t>14-32951</t>
  </si>
  <si>
    <t>ΜΠΑΖΟΥ ΕΥΑΓΓΕΛΙΑ</t>
  </si>
  <si>
    <t>ΜΥΛΩΝΑ ΑΙΚΑΤΕΡΙΝΗ</t>
  </si>
  <si>
    <t>ΝΟΥΛΑ ΣΟΦΙΑ</t>
  </si>
  <si>
    <t>14-29548</t>
  </si>
  <si>
    <t>ΠΟΥΤΟΥ ΑΝΝΑ</t>
  </si>
  <si>
    <t>14-32256</t>
  </si>
  <si>
    <t>14-34607</t>
  </si>
  <si>
    <t>14-33208</t>
  </si>
  <si>
    <t>14-31258</t>
  </si>
  <si>
    <t>14-33367</t>
  </si>
  <si>
    <t>14-32732</t>
  </si>
  <si>
    <t>14-29261</t>
  </si>
  <si>
    <t>14-29772</t>
  </si>
  <si>
    <t>14-33759</t>
  </si>
  <si>
    <t>14-30853</t>
  </si>
  <si>
    <t>14-32027</t>
  </si>
  <si>
    <t>14-28303</t>
  </si>
  <si>
    <t>14-30844</t>
  </si>
  <si>
    <t>14-31418</t>
  </si>
  <si>
    <t>14-32155</t>
  </si>
  <si>
    <t>ΔΙΑΚΟΥ-ΚΟΝΤΕ ΜΥΡΤΩ</t>
  </si>
  <si>
    <t>14-32765</t>
  </si>
  <si>
    <t>14-30562</t>
  </si>
  <si>
    <t>ΚΟΡΝΑΡΟΥ ΒΑΣΙΛΙΚΗ</t>
  </si>
  <si>
    <t>14-32683</t>
  </si>
  <si>
    <t>14-31416</t>
  </si>
  <si>
    <t>14-32457</t>
  </si>
  <si>
    <t>14-29771</t>
  </si>
  <si>
    <t>ΡΙΖΟΠΟΥΛΟΥ ΜΑΡΙΑ-ΙΩΑΝΝΑ</t>
  </si>
  <si>
    <t>14-30047</t>
  </si>
  <si>
    <t>ΣΤΑΜΑΤΗ ΕΝΑΤΙΝΑ-ΑΘΗΝΑ</t>
  </si>
  <si>
    <t>14-32091</t>
  </si>
  <si>
    <t>14-32547</t>
  </si>
  <si>
    <t>14-24364</t>
  </si>
  <si>
    <t>14-34688</t>
  </si>
  <si>
    <t>14-33342</t>
  </si>
  <si>
    <t>ΑΓΓΕΛΑΚΗ ΑΝΝΑ</t>
  </si>
  <si>
    <t>14-31561</t>
  </si>
  <si>
    <t>14-27264</t>
  </si>
  <si>
    <t>14-34287</t>
  </si>
  <si>
    <t>14-31430</t>
  </si>
  <si>
    <t>14-90141</t>
  </si>
  <si>
    <t>14-32077</t>
  </si>
  <si>
    <t>ΚΥΡΙΑΚΟΠΟΥΛΟΥ ΣΤΕΛΛΑ-ΠΗΓΗ</t>
  </si>
  <si>
    <t>Ο.Α.ΠΕΤΑΛΟΥΔΩΝ</t>
  </si>
  <si>
    <t>14-32958</t>
  </si>
  <si>
    <t>ΚΩΝΣΤΑΝΤΙΝΙΔΗ ΧΡΙΣΤΙΝΑ</t>
  </si>
  <si>
    <t>14-29292</t>
  </si>
  <si>
    <t>14-29863</t>
  </si>
  <si>
    <t>ΛΑΝΤΖΗ ΛΟΥΙΖΑ</t>
  </si>
  <si>
    <t>14-32193</t>
  </si>
  <si>
    <t>14-32192</t>
  </si>
  <si>
    <t>14-31261</t>
  </si>
  <si>
    <t>14-32656</t>
  </si>
  <si>
    <t>14-31415</t>
  </si>
  <si>
    <t>14-32474</t>
  </si>
  <si>
    <t>14-30021</t>
  </si>
  <si>
    <t>ΣΤΑΥΡΟΠΟΥΛΟΥ ΣΤΥΛΙΑΝΗ</t>
  </si>
  <si>
    <t>14-29461</t>
  </si>
  <si>
    <t>ΧΑΪΖΙΝΧΑ ΕΛΙΖΑ</t>
  </si>
  <si>
    <t>14-30852</t>
  </si>
  <si>
    <t>14-32521</t>
  </si>
  <si>
    <t>14-29972</t>
  </si>
  <si>
    <t>14-29842</t>
  </si>
  <si>
    <t>14-31474</t>
  </si>
  <si>
    <t>ΚΑΡΑΓΚΙΑΟΥΡΗ ΣΤΥΛΙΑΝΗ</t>
  </si>
  <si>
    <t>14-29839</t>
  </si>
  <si>
    <t>ΚΟΥΤΟΥΛΑΚΗ ΜΑΡΙΑ</t>
  </si>
  <si>
    <t>14-28785</t>
  </si>
  <si>
    <t>ΚΟΥΤΣΙΚΟΠΟΥΛΟΥ ΜΑΡΙΑΝΘΗ</t>
  </si>
  <si>
    <t>14-31342</t>
  </si>
  <si>
    <t>14-33702</t>
  </si>
  <si>
    <t>ΜΙΧΑΗΛΑΚΗ ΛΟΥΙΖΑ-ΑΝΑΤΟΛΗ</t>
  </si>
  <si>
    <t>14-33542</t>
  </si>
  <si>
    <t>14-33496</t>
  </si>
  <si>
    <t>14-34473</t>
  </si>
  <si>
    <t>14-31475</t>
  </si>
  <si>
    <t>ΜΥΛΩΝΑ ΛΗΔΑ-ΣΤΥΛΙΑΝΗ</t>
  </si>
  <si>
    <t>14-31338</t>
  </si>
  <si>
    <t>14-34884</t>
  </si>
  <si>
    <t>14-30316</t>
  </si>
  <si>
    <t>ΠΑΡΜΕΝΙΔΟΥ ΑΙΚΑΤΕΡΙΝΗ</t>
  </si>
  <si>
    <t>14-33209</t>
  </si>
  <si>
    <t>ΠΙΣΤΙΟΛΑ ΑΝΝΑ</t>
  </si>
  <si>
    <t>14-32698</t>
  </si>
  <si>
    <t>ΠΟΝΤΙΚΑΚΗ ΑΙΚΑΤΕΡΙΝΗ</t>
  </si>
  <si>
    <t>14-34890</t>
  </si>
  <si>
    <t>ΣΤΙΝΗ ΕΙΡΗΝΗ-ΜΑΡΙΑ</t>
  </si>
  <si>
    <t>ΣΤΙΝΗ ΠΑΝΑΓΙΩΤΑ</t>
  </si>
  <si>
    <t>14-33383</t>
  </si>
  <si>
    <t>14-30850</t>
  </si>
  <si>
    <t>14-32726</t>
  </si>
  <si>
    <t>14-31545</t>
  </si>
  <si>
    <t>14-32742</t>
  </si>
  <si>
    <t>14-33187</t>
  </si>
  <si>
    <t>14-32806</t>
  </si>
  <si>
    <t>14-30088</t>
  </si>
  <si>
    <t>14-34319</t>
  </si>
  <si>
    <t>14-33431</t>
  </si>
  <si>
    <t>14-27800</t>
  </si>
  <si>
    <t>14-33406</t>
  </si>
  <si>
    <t>14-31717</t>
  </si>
  <si>
    <t>14-33177</t>
  </si>
  <si>
    <t>14-33409</t>
  </si>
  <si>
    <t>14-30433</t>
  </si>
  <si>
    <t>14-34201</t>
  </si>
  <si>
    <t>ΚΑΤΣΙΓΙΑΝΝΗ ΑΘΗΝΑ</t>
  </si>
  <si>
    <t>14-33338</t>
  </si>
  <si>
    <t>14-24351</t>
  </si>
  <si>
    <t>ΚΟΥΤΗ ΕΙΡΗΝΗ</t>
  </si>
  <si>
    <t>14-34273</t>
  </si>
  <si>
    <t>14-31662</t>
  </si>
  <si>
    <t>14-34565</t>
  </si>
  <si>
    <t>14-28698</t>
  </si>
  <si>
    <t>ΜΑΡΓΕΛΗ ΟΛΓΑ</t>
  </si>
  <si>
    <t>ΜΑΥΡΗ ΔΟΜΙΝΙΚΗ-ΤΑΤΙΑΝΗ</t>
  </si>
  <si>
    <t>14-33484</t>
  </si>
  <si>
    <t>ΜΙΟΥΜΠΗ ΚΩΝΣΤΑΝΤΙΝΑ-ΓΙΑΣΜΙΝ</t>
  </si>
  <si>
    <t>14-31290</t>
  </si>
  <si>
    <t>ΝΙΚΟΛΑΪΔΟΥ ΡΑΦΑΕΛΛΑ</t>
  </si>
  <si>
    <t>ΝΙΚΟΛΑΟΥ ΠΑΝΩΡΑΙΑ</t>
  </si>
  <si>
    <t>14-26980</t>
  </si>
  <si>
    <t>14-35121</t>
  </si>
  <si>
    <t>ΠΑΠΑΔΕΑ ΔΗΜΗΤΡΑ</t>
  </si>
  <si>
    <t>14-33402</t>
  </si>
  <si>
    <t>ΠΑΠΑΪΩΑΝΝΟΥ ΑΝΑΣΤΑΣΙΑ</t>
  </si>
  <si>
    <t>14-33757</t>
  </si>
  <si>
    <t>ΠΑΠΠΑ ΑΘΑΝΑΣΙΑ</t>
  </si>
  <si>
    <t>14-32566</t>
  </si>
  <si>
    <t>14-29297</t>
  </si>
  <si>
    <t>ΠΟΝΗΡΙΔΗ ΗΛΕΚΤΡΑ</t>
  </si>
  <si>
    <t>14-33524</t>
  </si>
  <si>
    <t>ΣΑΜΑΡΑ ΧΡΥΣΑΥΓΗ</t>
  </si>
  <si>
    <t>14-31797</t>
  </si>
  <si>
    <t>ΣΕΡΓΟΥΛΟΠΟΥΛΟΥ ΜΑΡΙΑ-ΕΛΕΝΗ</t>
  </si>
  <si>
    <t>14-32327</t>
  </si>
  <si>
    <t>14-32904</t>
  </si>
  <si>
    <t>14-29799</t>
  </si>
  <si>
    <t>ΣΤΕΦΑΝΙΔΟΥ ΑΝΘΙΑ</t>
  </si>
  <si>
    <t>14-28483</t>
  </si>
  <si>
    <t>ΣΩΤΗΡΑ ΚΛΕΟΠΑΤΡΑ</t>
  </si>
  <si>
    <t>14-33993</t>
  </si>
  <si>
    <t>ΤΖΙΟΥΜΗ ΓΕΩΡΓΙΑ</t>
  </si>
  <si>
    <t>ΤΖΟΥΡΑ ΕΥΑΓΓΕΛΙΑ</t>
  </si>
  <si>
    <t>ΤΣΙΤΟΥΡΗ ΕΛΕΝΑ</t>
  </si>
  <si>
    <t>ΦΕΤΣΙΟΥ ΚΑΤΕΡΙΝΑ</t>
  </si>
  <si>
    <t>14-34585</t>
  </si>
  <si>
    <t>14-34588</t>
  </si>
  <si>
    <t>14-34284</t>
  </si>
  <si>
    <t>14-29704</t>
  </si>
  <si>
    <t>14-34049</t>
  </si>
  <si>
    <t>14-34308</t>
  </si>
  <si>
    <t>14-29675</t>
  </si>
  <si>
    <t>14-29417</t>
  </si>
  <si>
    <t>ΑΝΤΩΝΟΠΟΥΛΟΥ ΚΩΝΣΤΑΝΤΙΝΑ</t>
  </si>
  <si>
    <t>14-31437</t>
  </si>
  <si>
    <t>14-32388</t>
  </si>
  <si>
    <t>14-28188</t>
  </si>
  <si>
    <t>ΓΑΛΑΝΑΚΗ ΖΑΧΑΡΕΝΙΑ</t>
  </si>
  <si>
    <t>14-31638</t>
  </si>
  <si>
    <t>ΓΑΝΙΤΗ ΚΑΛΛΙΟΠΗ</t>
  </si>
  <si>
    <t>14-33502</t>
  </si>
  <si>
    <t>ΚΑΚΑΚΗ ΚΟΜΗΣΑ-ΣΤΑΥΡΟΥΛΑ</t>
  </si>
  <si>
    <t>14-31632</t>
  </si>
  <si>
    <t>14-32564</t>
  </si>
  <si>
    <t>ΚΙΛΙΓΚΑΡΙΔΟΥ ΙΩΑΝΝΑ</t>
  </si>
  <si>
    <t>14-31572</t>
  </si>
  <si>
    <t>14-27579</t>
  </si>
  <si>
    <t>ΚΟΓΙΑ ΜΕΛΙΝΑ</t>
  </si>
  <si>
    <t>14-32201</t>
  </si>
  <si>
    <t>ΚΟΚΚΟΡΗ ΕΙΡΗΝΗΥ-ΕΛΕΝΗ</t>
  </si>
  <si>
    <t>14-25380</t>
  </si>
  <si>
    <t>ΚΟΤΡΩΤΣΙΟΥ ΣΤΕΦΑΝΙΑ</t>
  </si>
  <si>
    <t>14-29865</t>
  </si>
  <si>
    <t>14-34045</t>
  </si>
  <si>
    <t>14-27110</t>
  </si>
  <si>
    <t>14-29891</t>
  </si>
  <si>
    <t>ΛΟΥΠΑ ΧΑΡΙΣ</t>
  </si>
  <si>
    <t>14-32504</t>
  </si>
  <si>
    <t>14-29324</t>
  </si>
  <si>
    <t>ΜΟΡΦΟΝΙΟΥ ΑΙΚΑΤΕΡΙΝΗ</t>
  </si>
  <si>
    <t>14-29118</t>
  </si>
  <si>
    <t>ΜΠΙΖΟΠΟΥΛΟΥ ΠΕΛΑΓΙΑ</t>
  </si>
  <si>
    <t>14-34979</t>
  </si>
  <si>
    <t>14-29463</t>
  </si>
  <si>
    <t>14-29867</t>
  </si>
  <si>
    <t>ΠΑΛΙΕΡΑΚΗ ΧΡΥΣΑ</t>
  </si>
  <si>
    <t>14-27102</t>
  </si>
  <si>
    <t>ΠΑΠΑΘΑΝΑΣΙΟΥ ΔΗΜΗΤΡΑ</t>
  </si>
  <si>
    <t>ΣΑΡΗ ΣΤΑΥΡΟΥΛΑ</t>
  </si>
  <si>
    <t>14-27105</t>
  </si>
  <si>
    <t>14-25108</t>
  </si>
  <si>
    <t>ΣΤΑΜΠΟΥΛΗ ΒΑΣΙΛΙΚΗ</t>
  </si>
  <si>
    <t>14-28111</t>
  </si>
  <si>
    <t>ΧΑΡΑΛΑΜΠΟΠΟΥΛΟΥ ΙΩΑΝΝΑ</t>
  </si>
  <si>
    <t>14-31370</t>
  </si>
  <si>
    <t>ΧΟΡΒΑΛΗ ΜΥΡΤΩ</t>
  </si>
  <si>
    <t>14-29847</t>
  </si>
  <si>
    <t>ΧΡΟΝΙΔΟΥ ΕΛΕΝΗ</t>
  </si>
  <si>
    <t>14-29848</t>
  </si>
  <si>
    <t>ΧΡΟΝΙΔΟΥ ΕΥΡΙΔΙΚΗ</t>
  </si>
  <si>
    <t>14-30438</t>
  </si>
  <si>
    <t>14-33896</t>
  </si>
  <si>
    <t>14-33803</t>
  </si>
  <si>
    <t>14-34488</t>
  </si>
  <si>
    <t>14-33970</t>
  </si>
  <si>
    <t>14-32878</t>
  </si>
  <si>
    <t>14-30485</t>
  </si>
  <si>
    <t>14-31385</t>
  </si>
  <si>
    <t>14-29280</t>
  </si>
  <si>
    <t>14-34949</t>
  </si>
  <si>
    <t>14-33407</t>
  </si>
  <si>
    <t>14-31429</t>
  </si>
  <si>
    <t>14-33874</t>
  </si>
  <si>
    <t>14-32857</t>
  </si>
  <si>
    <t>14-33681</t>
  </si>
  <si>
    <t>14-34213</t>
  </si>
  <si>
    <t>ΑΝΔΡΕΑΔΟΥ ΜΕΛΙΝΑ</t>
  </si>
  <si>
    <t>14-33532</t>
  </si>
  <si>
    <t>ΒΑΡΣΑΜΟΥ ΑΙΚΑΤΕΡΙΝΗ</t>
  </si>
  <si>
    <t>14-32335</t>
  </si>
  <si>
    <t>14-34911</t>
  </si>
  <si>
    <t>14-33278</t>
  </si>
  <si>
    <t>14-35159</t>
  </si>
  <si>
    <t>14-34237</t>
  </si>
  <si>
    <t>14-33458</t>
  </si>
  <si>
    <t>14-34679</t>
  </si>
  <si>
    <t>14-34673</t>
  </si>
  <si>
    <t>14-32783</t>
  </si>
  <si>
    <t>14-32079</t>
  </si>
  <si>
    <t>14-25329</t>
  </si>
  <si>
    <t>14-34967</t>
  </si>
  <si>
    <t>ΚΟΝΤΕ ΠΑΡΑΣΚΕΥΗ</t>
  </si>
  <si>
    <t>14-32859</t>
  </si>
  <si>
    <t>14-34220</t>
  </si>
  <si>
    <t>14-32667</t>
  </si>
  <si>
    <t>14-32625</t>
  </si>
  <si>
    <t>14-32797</t>
  </si>
  <si>
    <t>ΜΑΡΙΝΟΠΟΥΛΟΥ ΧΡΙΣΤΙΝΑ</t>
  </si>
  <si>
    <t>14-34289</t>
  </si>
  <si>
    <t>14-29953</t>
  </si>
  <si>
    <t>14-33279</t>
  </si>
  <si>
    <t>14-31436</t>
  </si>
  <si>
    <t>14-31696</t>
  </si>
  <si>
    <t>14-34409</t>
  </si>
  <si>
    <t>14-32565</t>
  </si>
  <si>
    <t>ΠΑΠΑΔΙΑΜΑΝΤΗ ΖΩΗ</t>
  </si>
  <si>
    <t>14-34398</t>
  </si>
  <si>
    <t>ΠΑΠΑΕΥΘΥΜΙΟΥ ΕΥΑΓΓΕΛΙΑ-ΦΑΙΔΡΑ</t>
  </si>
  <si>
    <t>14-34549</t>
  </si>
  <si>
    <t>14-32348</t>
  </si>
  <si>
    <t>ΠΕΠΕΛΙΔΟΥ ΑΙΚΑΤΕΡΙΝΗ</t>
  </si>
  <si>
    <t>14-33743</t>
  </si>
  <si>
    <t>14-33274</t>
  </si>
  <si>
    <t>14-34826</t>
  </si>
  <si>
    <t>14-34586</t>
  </si>
  <si>
    <t>14-34429</t>
  </si>
  <si>
    <t>14-33456</t>
  </si>
  <si>
    <t>ΣΒΙΡΙΔΟΥ ΚΑΤΕΡΙΝΑ</t>
  </si>
  <si>
    <t>ΣΕΛΙΒΑΝΩΦ ΜΑΡΙΑ</t>
  </si>
  <si>
    <t>14-33121</t>
  </si>
  <si>
    <t>ΧΑΤΖΗΙΩΑΝΝΟΥ ΠΕΡΣΕΦΟΝΗ</t>
  </si>
  <si>
    <t>14-34005</t>
  </si>
  <si>
    <t>14-34919</t>
  </si>
  <si>
    <t>14-32545</t>
  </si>
  <si>
    <t>14-33880</t>
  </si>
  <si>
    <t>14-34909</t>
  </si>
  <si>
    <t>14-33120</t>
  </si>
  <si>
    <t>14-29672</t>
  </si>
  <si>
    <t>14-29986</t>
  </si>
  <si>
    <t>ΑΝΔΡΟΥΛΑΚΗ ΙΩΑΝΝΑ-ΜΕΛΙΤΙΝΗ</t>
  </si>
  <si>
    <t>14-30132</t>
  </si>
  <si>
    <t>ΚΑΛΦΑΟΓΛΟΥ ΑΘΗΝΑ</t>
  </si>
  <si>
    <t>14-30954</t>
  </si>
  <si>
    <t>14-29722</t>
  </si>
  <si>
    <t>ΚΟΝΤΟΜΙΧΑΛΟΥ ΣΟΦΙΑ-ΧΑΡΤ</t>
  </si>
  <si>
    <t>14-31233</t>
  </si>
  <si>
    <t>14-34373</t>
  </si>
  <si>
    <t>14-34098</t>
  </si>
  <si>
    <t>14-31566</t>
  </si>
  <si>
    <t>ΠΑΠΑΔΟΠΟΥΛΟΥ ΠΑΝΑΓΙΩΤΑ-ΔΕΣΠΟΙΝΑ</t>
  </si>
  <si>
    <t>14-34882</t>
  </si>
  <si>
    <t>14-34363</t>
  </si>
  <si>
    <t>ΤΡΟΥΛΟΥ ΧΡΙΣΤΙΝΑ</t>
  </si>
  <si>
    <t>14-31663</t>
  </si>
  <si>
    <t>14-34918</t>
  </si>
  <si>
    <t>14-34868</t>
  </si>
  <si>
    <t>14-32798</t>
  </si>
  <si>
    <t>14-33148</t>
  </si>
  <si>
    <t>14-34105</t>
  </si>
  <si>
    <t>14-33747</t>
  </si>
  <si>
    <t>14-34677</t>
  </si>
  <si>
    <t>14-30718</t>
  </si>
  <si>
    <t>14-32582</t>
  </si>
  <si>
    <t>14-32358</t>
  </si>
  <si>
    <t>14-29968</t>
  </si>
  <si>
    <t>14-33777</t>
  </si>
  <si>
    <t>14-33359</t>
  </si>
  <si>
    <t>14-33280</t>
  </si>
  <si>
    <t>14-30875</t>
  </si>
  <si>
    <t>14-30775</t>
  </si>
  <si>
    <t>14-34630</t>
  </si>
  <si>
    <t>14-34631</t>
  </si>
  <si>
    <t>14-34564</t>
  </si>
  <si>
    <t>14-34482</t>
  </si>
  <si>
    <t>14-34483</t>
  </si>
  <si>
    <t>14-35207</t>
  </si>
  <si>
    <t>14-35137</t>
  </si>
  <si>
    <t>14-32142</t>
  </si>
  <si>
    <t>14-32720</t>
  </si>
  <si>
    <t>14-30233</t>
  </si>
  <si>
    <t>14-32347</t>
  </si>
  <si>
    <t>14-34401</t>
  </si>
  <si>
    <t>14-33322</t>
  </si>
  <si>
    <t>14-31664</t>
  </si>
  <si>
    <t>14-34267</t>
  </si>
  <si>
    <t>14-35177</t>
  </si>
  <si>
    <t>14-34310</t>
  </si>
  <si>
    <t>14-33909</t>
  </si>
  <si>
    <t>14-31059</t>
  </si>
  <si>
    <t>14-34317</t>
  </si>
  <si>
    <t>14-29959</t>
  </si>
  <si>
    <t>14-30597</t>
  </si>
  <si>
    <t>14-33494</t>
  </si>
  <si>
    <t>14-32682</t>
  </si>
  <si>
    <t>14-90129</t>
  </si>
  <si>
    <t>14-31902</t>
  </si>
  <si>
    <t>14-31901</t>
  </si>
  <si>
    <t>14-26737</t>
  </si>
  <si>
    <t>14-34288</t>
  </si>
  <si>
    <t>ΜΟΣΤΙΟΓΛΟΥ ΙΟΛΗ</t>
  </si>
  <si>
    <t>ΜΠΟΛΛΑ ΖΩΗ</t>
  </si>
  <si>
    <t>ΝΑΖΙΡΗ ΚΩΝΣΤΑΝΤΙΝΑ</t>
  </si>
  <si>
    <t>14-29564</t>
  </si>
  <si>
    <t>14-33655</t>
  </si>
  <si>
    <t>14-34224</t>
  </si>
  <si>
    <t>14-33910</t>
  </si>
  <si>
    <t>14-30442</t>
  </si>
  <si>
    <t>14-30576</t>
  </si>
  <si>
    <t>ΑΡΒΑΝΙΤΗ ΣΟΦΙΑ</t>
  </si>
  <si>
    <t>14-30677</t>
  </si>
  <si>
    <t>ΚΑΡΑΦΛΑ ΚΩΝΣΤΑΝΤΙΝΑ</t>
  </si>
  <si>
    <t>14-29687</t>
  </si>
  <si>
    <t>14-30124</t>
  </si>
  <si>
    <t>ΚΕΦΑΛΙΑΚΟΥ ΝΑΤΑΛΙΑ</t>
  </si>
  <si>
    <t>14-32907</t>
  </si>
  <si>
    <t>ΚΟΥΚΟΥΔΑΚΗ ΝΙΚΟΛΕΤΑ</t>
  </si>
  <si>
    <t>14-31698</t>
  </si>
  <si>
    <t>ΠΑΠΠΑ ΑΝΝΑ-ΜΑΡΙΑ</t>
  </si>
  <si>
    <t>ΠΙΚΟΥΛΑ ΜΑΡΙΑ</t>
  </si>
  <si>
    <t>14-34297</t>
  </si>
  <si>
    <t>ΠΙΤΣΙΛΗ ΔΑΝΑΗ-ΣΩΣΑΝΑ</t>
  </si>
  <si>
    <t>14-33448</t>
  </si>
  <si>
    <t>14-31358</t>
  </si>
  <si>
    <t>14-26412</t>
  </si>
  <si>
    <t>ΚΟΥΜΠΑΡΟΥ ΜΑΡΙΝΑ</t>
  </si>
  <si>
    <t>14-28458</t>
  </si>
  <si>
    <t>ΠΑΥΛΙΔΟΥ ΕΛΕΝΗ-ΜΑΡΙΑ</t>
  </si>
  <si>
    <t>16-24938</t>
  </si>
  <si>
    <t>ΑΥΓΕΡΗ ΑΣΠΑΣΙΑ</t>
  </si>
  <si>
    <t>16-24422</t>
  </si>
  <si>
    <t>ΧΡΙΣΤΟΦΗ ΕΛΕΝΗ</t>
  </si>
  <si>
    <t>ΡΕΝΤΟΥΛΗ ΑΝΑΣΤΑΣΙΑ</t>
  </si>
  <si>
    <t>16-27381</t>
  </si>
  <si>
    <t>ΣΟΛΔΑΤΟΥ ΘΕΟΔΩΡΑ</t>
  </si>
  <si>
    <t>ΚΑΠΕΛΛΑ ΑΛΙΚΗ</t>
  </si>
  <si>
    <t>16-25287</t>
  </si>
  <si>
    <t>ΜΠΟΤΣΑ ΠΑΡΑΣΚΕΥΗ</t>
  </si>
  <si>
    <t>16-27688</t>
  </si>
  <si>
    <t>16-25501</t>
  </si>
  <si>
    <t>ΝΤΑΝΙΕΛΙΑΝΤΣ ΑΝΝΑ-ΜΑΡΙΑ</t>
  </si>
  <si>
    <t>16-22576</t>
  </si>
  <si>
    <t>ΖΑΧΟΠΟΥΛΟΥ ΑΘΑΝΑΣΙΑ</t>
  </si>
  <si>
    <t>ΚΩΤΣΑΚΗ ΑΙΚΑΤΕΡΙΝΗ</t>
  </si>
  <si>
    <t>16-28387</t>
  </si>
  <si>
    <t>16-27401</t>
  </si>
  <si>
    <t>ΠΕΤΡΙΔΟΥ ΗΛΕΚΤΡΑ</t>
  </si>
  <si>
    <t>16-30673</t>
  </si>
  <si>
    <t>ΓΕΝΝΗΜΑΤΑ ΜΑΡΙΝΑ</t>
  </si>
  <si>
    <t>ΣΤΑΜΠΟΥΛΗ ΧΑΡΙΚΛΕΙΑ</t>
  </si>
  <si>
    <t>ΜΑΤΟΥΛΑ ΜΑΡΘΑ</t>
  </si>
  <si>
    <t>16-22833</t>
  </si>
  <si>
    <t>16-29315</t>
  </si>
  <si>
    <t>16-25497</t>
  </si>
  <si>
    <t>ΠΑΛΑΣΚΑ ΑΝΑΣΤΑΣΙΑ-ΜΑΡΙΑ</t>
  </si>
  <si>
    <t>ΚΟΥΚΟΥΒΙΤΑΚΗ ΕΛΕΝΗ-ΑΝΝΑ</t>
  </si>
  <si>
    <t>16-24142</t>
  </si>
  <si>
    <t>ΔΕΜΕΝΕΓΑ ΔΑΦΝΗ</t>
  </si>
  <si>
    <t>ΠΟΖΙΔΟΥ ΕΠΙΣΤΗΜΗ</t>
  </si>
  <si>
    <t>16-24335</t>
  </si>
  <si>
    <t>ΚΑΦΦΕ ΖΩΗ</t>
  </si>
  <si>
    <t>16-27054</t>
  </si>
  <si>
    <t>16-25599</t>
  </si>
  <si>
    <t>ΜΑΘΙΟΥΔΑΚΗ ΠΑΝΑΓΙΩΤΑ-ΕΛΕΝΗ</t>
  </si>
  <si>
    <t>16-25047</t>
  </si>
  <si>
    <t>16-26455</t>
  </si>
  <si>
    <t>ΒΟΥΓΑ ΜΥΡΤΩ</t>
  </si>
  <si>
    <t>16-28631</t>
  </si>
  <si>
    <t>16-25641</t>
  </si>
  <si>
    <t>ΤΣΕΚΟΥΡΑ ΚΩΝΣΤΑΝΤΙΝΑ</t>
  </si>
  <si>
    <t>16-26059</t>
  </si>
  <si>
    <t>ΓΚΟΓΚΟΥ ΚΩΝΣΤΑΝΤΙΝΑ</t>
  </si>
  <si>
    <t>16-26107</t>
  </si>
  <si>
    <t>ΚΡΙΕΖΗ ΦΩΤΕΙΝΗ</t>
  </si>
  <si>
    <t>16-26824</t>
  </si>
  <si>
    <t>ΚΟΛΟΥΤΣΟΥ ΜΑΡΙΑ-ΕΥΑΓΓΕΛΙΑ</t>
  </si>
  <si>
    <t>16-26622</t>
  </si>
  <si>
    <t>ΜΠΕΛΙΔΟΥ ΧΡΙΣΤΙΝΑ</t>
  </si>
  <si>
    <t>16-25728</t>
  </si>
  <si>
    <t>ΝΤΟΥΜΑ ΔΑΦΝΗ</t>
  </si>
  <si>
    <t>16-25091</t>
  </si>
  <si>
    <t>ΜΑΡΚΑΚΗ ΜΑΡΓΑΡΙΤΑ</t>
  </si>
  <si>
    <t>16-26308</t>
  </si>
  <si>
    <t>ΜΑΛΑΜΟΥ ΜΑΡΙΑ</t>
  </si>
  <si>
    <t>16-26506</t>
  </si>
  <si>
    <t>16-28104</t>
  </si>
  <si>
    <t>ΠΑΠΑΔΗΜΗΤΡΙΟΥ ΑΘΑΝΑΣΙΑ</t>
  </si>
  <si>
    <t>ΝΙΚΟΛΑΪΔΟΥ ΑΝΑΣΤΑΣΙΑ</t>
  </si>
  <si>
    <t>16-29616</t>
  </si>
  <si>
    <t>ΝΙΚΟΛΑΚΟΠΟΥΛΟΥ ΜΑΡΙΑ</t>
  </si>
  <si>
    <t>16-25299</t>
  </si>
  <si>
    <t>ΣΩΤΗΡΟΠΟΥΛΟΥ ΡΕΓΓΙΝΑ</t>
  </si>
  <si>
    <t>ΑΛΜΠΑΝΙΔΟΥ ΒΑΣΙΛΙΚΗ</t>
  </si>
  <si>
    <t>16-25973</t>
  </si>
  <si>
    <t>16-26307</t>
  </si>
  <si>
    <t>ΜΑΛΑΜΟΥ ΚΡΙΝΑ</t>
  </si>
  <si>
    <t>16-28936</t>
  </si>
  <si>
    <t>16-90069</t>
  </si>
  <si>
    <t>16-25833</t>
  </si>
  <si>
    <t>ΒΑΣΙΛΑΚΗ ΧΡΙΣΤΙΝΑ</t>
  </si>
  <si>
    <t>ΠΕΤΤΑ ΣΟΦΙΑ</t>
  </si>
  <si>
    <t>ΠΑΡΟΥΣΗ ΜΕΡΟΠΗ</t>
  </si>
  <si>
    <t>16-28094</t>
  </si>
  <si>
    <t>16-27858</t>
  </si>
  <si>
    <t>16-24764</t>
  </si>
  <si>
    <t>ΣΤΑΜΑΤΙΑΔΟΥ ΕΛΕΝΑ</t>
  </si>
  <si>
    <t>16-24977</t>
  </si>
  <si>
    <t>ΣΤΑΜΑΤΟΓΙΑΝΝΟΠΟΥΛΟΥ ΠΑΝΑΓΙΩΤΑ</t>
  </si>
  <si>
    <t>16-28284</t>
  </si>
  <si>
    <t>16-28007</t>
  </si>
  <si>
    <t>ΔΑΜΙΑΝΙΔΟΥ ΕΛΕΝΗ</t>
  </si>
  <si>
    <t>16-24169</t>
  </si>
  <si>
    <t>16-27016</t>
  </si>
  <si>
    <t>ΓΕΩΡΓΟΠΟΥΛΟΥ ΑΝΑΣΤΑΣΙΑ</t>
  </si>
  <si>
    <t>16-28170</t>
  </si>
  <si>
    <t>16-27857</t>
  </si>
  <si>
    <t>16-28404</t>
  </si>
  <si>
    <t>ΚΑΒΑΛΙΕΡΑΤΟΥ ΤΕΡΕΖΑ</t>
  </si>
  <si>
    <t>16-28092</t>
  </si>
  <si>
    <t>16-27014</t>
  </si>
  <si>
    <t>16-25517</t>
  </si>
  <si>
    <t>ΧΑΤΖΗ ΚΩΝΣΤΑΝΤΙΝΑ</t>
  </si>
  <si>
    <t>16-31211</t>
  </si>
  <si>
    <t>16-29449</t>
  </si>
  <si>
    <t>ΔΑΛΙΑΝΗ ΔΗΜΗΤΡΑ</t>
  </si>
  <si>
    <t>16-27657</t>
  </si>
  <si>
    <t>16-22707</t>
  </si>
  <si>
    <t>ΠΑΠΑΚΑΝΕΛΛΟΥ ΤΑΤΙΑΝΑ</t>
  </si>
  <si>
    <t>ΧΕΙΛΑΡΗ ΑΝΑΣΤΑΣΙΑ</t>
  </si>
  <si>
    <t>16-28386</t>
  </si>
  <si>
    <t>16-26489</t>
  </si>
  <si>
    <t>16-30184</t>
  </si>
  <si>
    <t>16-29038</t>
  </si>
  <si>
    <t>16-26982</t>
  </si>
  <si>
    <t>16-29589</t>
  </si>
  <si>
    <t>16-25972</t>
  </si>
  <si>
    <t>16-27472</t>
  </si>
  <si>
    <t>16-25137</t>
  </si>
  <si>
    <t>ΚΡΟΥΣΤΑΛΑΚΗ ΑΣΠΑΣΙΑ</t>
  </si>
  <si>
    <t>16-26696</t>
  </si>
  <si>
    <t>16-28937</t>
  </si>
  <si>
    <t>16-28279</t>
  </si>
  <si>
    <t>ΖΕΡΒΑ ΕΥΘΑΛΙΑ</t>
  </si>
  <si>
    <t>16-29942</t>
  </si>
  <si>
    <t>16-27840</t>
  </si>
  <si>
    <t>16-24871</t>
  </si>
  <si>
    <t>ΑΡΒΑΝΙΤΗ ΑΙΚΑΤΕΡΙΝΗ</t>
  </si>
  <si>
    <t>16-27408</t>
  </si>
  <si>
    <t>16-27674</t>
  </si>
  <si>
    <t>16-25028</t>
  </si>
  <si>
    <t>ΣΙΓΑΛΑ ΑΘΗΝΑ</t>
  </si>
  <si>
    <t>16-29201</t>
  </si>
  <si>
    <t>16-27416</t>
  </si>
  <si>
    <t>16-25992</t>
  </si>
  <si>
    <t>16-25681</t>
  </si>
  <si>
    <t>16-29223</t>
  </si>
  <si>
    <t>16-28674</t>
  </si>
  <si>
    <t>16-29710</t>
  </si>
  <si>
    <t>16-28466</t>
  </si>
  <si>
    <t>16-32719</t>
  </si>
  <si>
    <t>16-25624</t>
  </si>
  <si>
    <t>ΞΗΡΟΓΙΑΝΝΗ ΣΤΑΜΑΤΙΑ</t>
  </si>
  <si>
    <t>16-24980</t>
  </si>
  <si>
    <t>16-28070</t>
  </si>
  <si>
    <t>16-30045</t>
  </si>
  <si>
    <t>ΣΙΑ ΕΛΕΝΗ</t>
  </si>
  <si>
    <t>16-28995</t>
  </si>
  <si>
    <t>16-29136</t>
  </si>
  <si>
    <t>ΠΑΠΑΔΟΠΟΥΛΟΥ ΔΑΝΑΗ</t>
  </si>
  <si>
    <t>16-28935</t>
  </si>
  <si>
    <t>16-29208</t>
  </si>
  <si>
    <t>16-22532</t>
  </si>
  <si>
    <t>ΤΕΖΑΨΙΔΟΥ ΜΑΡΙΑ-ΡΑΦΑΕΛΛΑ</t>
  </si>
  <si>
    <t>16-29764</t>
  </si>
  <si>
    <t>ΖΩΓΡΑΦΟΥ ΕΛΕΝΗ</t>
  </si>
  <si>
    <t>16-27702</t>
  </si>
  <si>
    <t>16-26463</t>
  </si>
  <si>
    <t>ΛΟΓΟΘΕΤΙΔΟΥ ΜΑΡΙΑ</t>
  </si>
  <si>
    <t>16-30033</t>
  </si>
  <si>
    <t>16-27030</t>
  </si>
  <si>
    <t>ΠΕΡΔΙΚΟΥΡΗ ΜΑΡΙΑ</t>
  </si>
  <si>
    <t>16-29194</t>
  </si>
  <si>
    <t>ΠΕΤΑΛΟΥΔΗ ΕΥΑΓΓΕΛΙΑ</t>
  </si>
  <si>
    <t>ΘΕΟΦΥΛΑΚΤΙΔΟΥ ΝΙΚΟΛΕΤΤΑ</t>
  </si>
  <si>
    <t>16-28686</t>
  </si>
  <si>
    <t>16-29694</t>
  </si>
  <si>
    <t>16-28341</t>
  </si>
  <si>
    <t>16-29089</t>
  </si>
  <si>
    <t>ΒΑΣΙΛΕΙΑΔΟΥ ΠΟΛΥΞΕΝΗ</t>
  </si>
  <si>
    <t>16-28813</t>
  </si>
  <si>
    <t>ΓΡΙΝΕΖΟΥ ΣΟΦΙΑ-ΕΥΘΥΜΙΑ</t>
  </si>
  <si>
    <t>16-26831</t>
  </si>
  <si>
    <t>16-29695</t>
  </si>
  <si>
    <t>16-24411</t>
  </si>
  <si>
    <t>ΚΟΡΡΕ ΜΑΡΙΑ</t>
  </si>
  <si>
    <t>16-32227</t>
  </si>
  <si>
    <t>16-28137</t>
  </si>
  <si>
    <t>16-29210</t>
  </si>
  <si>
    <t>16-27017</t>
  </si>
  <si>
    <t>ΜΠΕΛΤΖΕΝΙΤΗ ΜΑΡΙΑ</t>
  </si>
  <si>
    <t>16-28780</t>
  </si>
  <si>
    <t>16-26602</t>
  </si>
  <si>
    <t>ΧΑΤΖΗΧΑΡΙΣΤΟΥ ΔΗΜΗΤΡΑ-ΑΛΕΞΙΑ</t>
  </si>
  <si>
    <t>16-28761</t>
  </si>
  <si>
    <t>ΔΟΪΡΑΝΛΗ ΦΑΝΗ</t>
  </si>
  <si>
    <t>16-29887</t>
  </si>
  <si>
    <t>ΡΟΖΟΥ ΕΛΕΝΗ</t>
  </si>
  <si>
    <t>16-22533</t>
  </si>
  <si>
    <t>16-32095</t>
  </si>
  <si>
    <t>16-27349</t>
  </si>
  <si>
    <t>16-27665</t>
  </si>
  <si>
    <t>ΚΑΒΑΓΙΟΥ ΒΑΛΕΝΤΙΝΗ</t>
  </si>
  <si>
    <t>16-28455</t>
  </si>
  <si>
    <t>16-27414</t>
  </si>
  <si>
    <t>16-32365</t>
  </si>
  <si>
    <t>16-28523</t>
  </si>
  <si>
    <t>16-30709</t>
  </si>
  <si>
    <t>16-23605</t>
  </si>
  <si>
    <t>ΤΑΣΗ ΟΡΣΑΛΙΑ</t>
  </si>
  <si>
    <t>ΚΟΥΤΣΙΚΟΠΟΥΛΟΥ ΒΑΪΑ</t>
  </si>
  <si>
    <t>16-22546</t>
  </si>
  <si>
    <t>16-29250</t>
  </si>
  <si>
    <t>16-25359</t>
  </si>
  <si>
    <t>16-28088</t>
  </si>
  <si>
    <t>16-28699</t>
  </si>
  <si>
    <t>16-26058</t>
  </si>
  <si>
    <t>ΖΟΥΜΠΑ ΔΕΣΠΟΙΝΑ</t>
  </si>
  <si>
    <t>16-26658</t>
  </si>
  <si>
    <t>ΜΑΓΕΙΡΟΠΟΥΛΟΥ ΑΘΗΝΑ-ΛΥΔΙΑ</t>
  </si>
  <si>
    <t>16-28454</t>
  </si>
  <si>
    <t>16-30390</t>
  </si>
  <si>
    <t>16-26160</t>
  </si>
  <si>
    <t>ΒΙΡΒΙΔΑΚΗ ΧΡΥΣΟΥΛΑ</t>
  </si>
  <si>
    <t>16-28956</t>
  </si>
  <si>
    <t>16-29186</t>
  </si>
  <si>
    <t>ΓΕΡΟΥΣΗ ΑΛΕΞΑΝΔΡΑ</t>
  </si>
  <si>
    <t>16-28991</t>
  </si>
  <si>
    <t>16-28687</t>
  </si>
  <si>
    <t>16-30158</t>
  </si>
  <si>
    <t>16-31330</t>
  </si>
  <si>
    <t>16-32328</t>
  </si>
  <si>
    <t>16-26817</t>
  </si>
  <si>
    <t>ΛΟΥΠΑ ΣΤΕΛΛΑ</t>
  </si>
  <si>
    <t>16-26298</t>
  </si>
  <si>
    <t>16-29137</t>
  </si>
  <si>
    <t>16-29590</t>
  </si>
  <si>
    <t>16-31348</t>
  </si>
  <si>
    <t>ΧΡΙΣΤΟΠΟΥΛΟΥ ΧΡΙΣΤΙΝΑ</t>
  </si>
  <si>
    <t>16-28136</t>
  </si>
  <si>
    <t>ΚΟΝΤΑΞΗ ΑΙΚΑΤΕΡΙΝΗ</t>
  </si>
  <si>
    <t>ΜΩΡΑΪΤΗ ΑΝΑΣΤΑΣΙΑ</t>
  </si>
  <si>
    <t>16-29604</t>
  </si>
  <si>
    <t>16-25733</t>
  </si>
  <si>
    <t>ΚΑΛΟΥΤΣΙΚΙΔΟΥ ΧΡΥΣΗ</t>
  </si>
  <si>
    <t>16-25883</t>
  </si>
  <si>
    <t>ΤΡΟΥΓΚΟΥ ΚΛΕΙΩ</t>
  </si>
  <si>
    <t>16-32400</t>
  </si>
  <si>
    <t>16-27505</t>
  </si>
  <si>
    <t>ΚΑΜΠΟΣΙΩΡΑ ΚΩΝΣΤΑΝΤΙΝΑ</t>
  </si>
  <si>
    <t>16-31407</t>
  </si>
  <si>
    <t>16-29807</t>
  </si>
  <si>
    <t>16-27060</t>
  </si>
  <si>
    <t>ΚΟΛΛΙΟΥ ΜΑΡΙΑ</t>
  </si>
  <si>
    <t>16-26529</t>
  </si>
  <si>
    <t>16-28420</t>
  </si>
  <si>
    <t>16-32007</t>
  </si>
  <si>
    <t>ΣΙΑΦΛΑ ΜΑΡΙΑ-ΕΛΕΝΗ</t>
  </si>
  <si>
    <t>ΣΚΑΡΤΣΙΛΑ ΕΛΕΝΗ-ΑΝΝΑ</t>
  </si>
  <si>
    <t>16-26219</t>
  </si>
  <si>
    <t>16-33511</t>
  </si>
  <si>
    <t>ΑΥΓΕΡΙΝΟΥ ΑΘΑΝΑΣΙΑ</t>
  </si>
  <si>
    <t>16-30990</t>
  </si>
  <si>
    <t>16-27599</t>
  </si>
  <si>
    <t>16-32876</t>
  </si>
  <si>
    <t>ΜΟΡΣΙ ΡΑΝΙΑ</t>
  </si>
  <si>
    <t>16-26568</t>
  </si>
  <si>
    <t>16-26717</t>
  </si>
  <si>
    <t>16-32570</t>
  </si>
  <si>
    <t>ΜΑΛΕΒΙΤΗ ΕΙΡΗΝΗ</t>
  </si>
  <si>
    <t>16-25783</t>
  </si>
  <si>
    <t>ΧΑΡΙΣΤΟΥ ΣΟΦΙΑ</t>
  </si>
  <si>
    <t>16-28328</t>
  </si>
  <si>
    <t>ΕΥΜΟΡΦΙΔΟΥ ΘΕΟΔΟΤΑ</t>
  </si>
  <si>
    <t>16-29731</t>
  </si>
  <si>
    <t>ΚΩΝΣΤΑΝΤΟΠΟΥΛΟΥ ΗΛΙΑΝΑ</t>
  </si>
  <si>
    <t>16-32710</t>
  </si>
  <si>
    <t>16-31104</t>
  </si>
  <si>
    <t>16-30352</t>
  </si>
  <si>
    <t>ΓΙΑΝΝΟΥΤΣΟΥ ΜΥΡΤΩ</t>
  </si>
  <si>
    <t>16-30043</t>
  </si>
  <si>
    <t>16-28593</t>
  </si>
  <si>
    <t>16-32471</t>
  </si>
  <si>
    <t>16-32366</t>
  </si>
  <si>
    <t>16-29536</t>
  </si>
  <si>
    <t>16-30903</t>
  </si>
  <si>
    <t>16-29858</t>
  </si>
  <si>
    <t>16-29296</t>
  </si>
  <si>
    <t>16-33447</t>
  </si>
  <si>
    <t>16-28397</t>
  </si>
  <si>
    <t>ΚΑΡΔΑΜΑΝΙΔΗ ΑΙΚΑΤΕΡΙΝΗ</t>
  </si>
  <si>
    <t>16-31347</t>
  </si>
  <si>
    <t>ΜΗΤΣΑΝΟΥ ΚΩΝΣΤΑΝΤΙΝΑ</t>
  </si>
  <si>
    <t>16-32473</t>
  </si>
  <si>
    <t>16-28673</t>
  </si>
  <si>
    <t>16-29464</t>
  </si>
  <si>
    <t>16-28476</t>
  </si>
  <si>
    <t>16-27043</t>
  </si>
  <si>
    <t>16-28452</t>
  </si>
  <si>
    <t>16-29497</t>
  </si>
  <si>
    <t>ΔΕΜΕΛΙΔΗ ΑΝΑΣΤΑΣΙΑ</t>
  </si>
  <si>
    <t>16-22813</t>
  </si>
  <si>
    <t>16-30117</t>
  </si>
  <si>
    <t>16-34428</t>
  </si>
  <si>
    <t>16-29706</t>
  </si>
  <si>
    <t>16-29732</t>
  </si>
  <si>
    <t>16-30932</t>
  </si>
  <si>
    <t>ΑΜΠΑΤΖΙΔΗ ΝΑΤΑΛΙΑ</t>
  </si>
  <si>
    <t>ΓΑΒΡΙΗΛΙΔΟΥ ΧΡΙΣΤΙΝΑ</t>
  </si>
  <si>
    <t>16-29531</t>
  </si>
  <si>
    <t>ΚΟΥΚΛΑΚΗ ΕΛΕΝΗ</t>
  </si>
  <si>
    <t>16-28622</t>
  </si>
  <si>
    <t>16-24601</t>
  </si>
  <si>
    <t>16-26449</t>
  </si>
  <si>
    <t>ΠΑΠΑΝΙΚΟΛΑΟΥ ΔΗΜΗΤΡΑ</t>
  </si>
  <si>
    <t>Ο.Α.ΑΝΑΤΟΛΙΚΗΣ ΦΘΙΩΤΙΔΑΣ</t>
  </si>
  <si>
    <t>ΣΟΥΡΔΗ ΕΛΕΝΗ</t>
  </si>
  <si>
    <t>16-33714</t>
  </si>
  <si>
    <t>ΣΠΥΡΑΚΟΥ ΣΠΥΡΙΔΟΥΛΑ</t>
  </si>
  <si>
    <t>16-33629</t>
  </si>
  <si>
    <t>16-28816</t>
  </si>
  <si>
    <t>16-30146</t>
  </si>
  <si>
    <t>16-29442</t>
  </si>
  <si>
    <t>16-31870</t>
  </si>
  <si>
    <t>16-31371</t>
  </si>
  <si>
    <t>16-34563</t>
  </si>
  <si>
    <t>ΒΕΛΙΣΣΑΡΗ ΜΕΛΠΟΜΕΝΗ</t>
  </si>
  <si>
    <t>Σ.Α.ΤΡΙΠΟΛΗΣ</t>
  </si>
  <si>
    <t>16-28655</t>
  </si>
  <si>
    <t>16-29333</t>
  </si>
  <si>
    <t>ΚΑΖΑΜΙΑ ΚΑΤΕΡΙΝΑ</t>
  </si>
  <si>
    <t>16-26208</t>
  </si>
  <si>
    <t>ΚΑΣΙΟΥΡΑ ΓΕΩΡΓΙΑ-ΝΕΦΕΛΗ</t>
  </si>
  <si>
    <t>16-31121</t>
  </si>
  <si>
    <t>ΚΟΥΜΠΑΤΗ ΚΩΝΣΤΑΝΤΙΝΑ</t>
  </si>
  <si>
    <t>ΜΑΡΕΔΗ ΣΠΥΡΙΔΟΥΛΑ</t>
  </si>
  <si>
    <t>16-29784</t>
  </si>
  <si>
    <t>ΜΠΙΤΣΙΟΥ ΓΕΩΡΓΙΑ</t>
  </si>
  <si>
    <t>16-33470</t>
  </si>
  <si>
    <t>16-29609</t>
  </si>
  <si>
    <t>ΠΙΝΑΚΑ ΜΑΡΙΑ</t>
  </si>
  <si>
    <t>16-28628</t>
  </si>
  <si>
    <t>16-32906</t>
  </si>
  <si>
    <t>ΣΙΟΝΤΗ ΗΡΩ</t>
  </si>
  <si>
    <t>16-34298</t>
  </si>
  <si>
    <t>ΣΚΟΙΝΙΩΤΗ ΣΤΑΥΡΙΕΛΑ</t>
  </si>
  <si>
    <t>16-33692</t>
  </si>
  <si>
    <t>16-30562</t>
  </si>
  <si>
    <t>16-29771</t>
  </si>
  <si>
    <t>16-30047</t>
  </si>
  <si>
    <t>16-24755</t>
  </si>
  <si>
    <t>16-33096</t>
  </si>
  <si>
    <t>ΕΛΕΥΘΕΡΙΑΔΟΥ ΕΛΕΝΗ</t>
  </si>
  <si>
    <t>16-28672</t>
  </si>
  <si>
    <t>ΚΟΡΔΕΑ ΙΩΑΝΝΑ</t>
  </si>
  <si>
    <t>Σ.Φ.Φ.Α.Η ΑΜΙΛΛΑ</t>
  </si>
  <si>
    <t>ΚΟΥΤΡΑ ΜΑΡΟΥΣΩ</t>
  </si>
  <si>
    <t>16-34873</t>
  </si>
  <si>
    <t>16-32958</t>
  </si>
  <si>
    <t>16-29863</t>
  </si>
  <si>
    <t>ΠΑΝΤΕΛΑΚΗ ΒΙΟΛΕΤΑ</t>
  </si>
  <si>
    <t>ΠΑΠΑΔΟΠΟΥΛΟΥ ΣΙΜΩΝΗ</t>
  </si>
  <si>
    <t>ΠΑΠΑΚΩΝΣΤΑΝΤΙΝΟΥ ΜΑΡΙΑ</t>
  </si>
  <si>
    <t>16-34330</t>
  </si>
  <si>
    <t>ΠΕΧΛΙΒΑΝΗ ΜΑΡΙΑΝΝΑ</t>
  </si>
  <si>
    <t>16-27044</t>
  </si>
  <si>
    <t>ΣΜΥΡΛΗ ΧΡΙΣΤΙΑΝΑ</t>
  </si>
  <si>
    <t>16-30021</t>
  </si>
  <si>
    <t>16-27409</t>
  </si>
  <si>
    <t>ΦΟΥΚΑ ΕΥΜΟΡΦΙΑ</t>
  </si>
  <si>
    <t>16-29461</t>
  </si>
  <si>
    <t>16-33205</t>
  </si>
  <si>
    <t>16-30892</t>
  </si>
  <si>
    <t>16-28785</t>
  </si>
  <si>
    <t>16-31475</t>
  </si>
  <si>
    <t>16-30316</t>
  </si>
  <si>
    <t>16-33209</t>
  </si>
  <si>
    <t>16-32698</t>
  </si>
  <si>
    <t>16-28868</t>
  </si>
  <si>
    <t>16-28869</t>
  </si>
  <si>
    <t>16-31646</t>
  </si>
  <si>
    <t>16-24351</t>
  </si>
  <si>
    <t>16-28698</t>
  </si>
  <si>
    <t>16-27934</t>
  </si>
  <si>
    <t>16-32849</t>
  </si>
  <si>
    <t>16-31290</t>
  </si>
  <si>
    <t>16-28630</t>
  </si>
  <si>
    <t>16-35121</t>
  </si>
  <si>
    <t>16-33402</t>
  </si>
  <si>
    <t>16-33757</t>
  </si>
  <si>
    <t>16-29297</t>
  </si>
  <si>
    <t>16-30511</t>
  </si>
  <si>
    <t>16-31797</t>
  </si>
  <si>
    <t>16-29799</t>
  </si>
  <si>
    <t>16-28483</t>
  </si>
  <si>
    <t>16-33993</t>
  </si>
  <si>
    <t>16-32756</t>
  </si>
  <si>
    <t>16-28068</t>
  </si>
  <si>
    <t>16-27178</t>
  </si>
  <si>
    <t>16-32038</t>
  </si>
  <si>
    <t>16-28188</t>
  </si>
  <si>
    <t>16-31638</t>
  </si>
  <si>
    <t>16-33502</t>
  </si>
  <si>
    <t>16-30447</t>
  </si>
  <si>
    <t>16-27579</t>
  </si>
  <si>
    <t>16-32201</t>
  </si>
  <si>
    <t>16-25380</t>
  </si>
  <si>
    <t>16-27110</t>
  </si>
  <si>
    <t>16-32223</t>
  </si>
  <si>
    <t>16-28969</t>
  </si>
  <si>
    <t>16-29118</t>
  </si>
  <si>
    <t>16-29867</t>
  </si>
  <si>
    <t>16-34652</t>
  </si>
  <si>
    <t>16-28436</t>
  </si>
  <si>
    <t>16-25108</t>
  </si>
  <si>
    <t>16-28111</t>
  </si>
  <si>
    <t>16-31370</t>
  </si>
  <si>
    <t>16-29847</t>
  </si>
  <si>
    <t>16-29848</t>
  </si>
  <si>
    <t>16-28316</t>
  </si>
  <si>
    <t>ΒΑΒΟΥΡΑΚΗ ΕΙΡΗΝΗ</t>
  </si>
  <si>
    <t>Ο.Α.ΖΩΓΡΑΦΟΥ</t>
  </si>
  <si>
    <t>16-34698</t>
  </si>
  <si>
    <t>16-34933</t>
  </si>
  <si>
    <t>16-24482</t>
  </si>
  <si>
    <t>ΚΟΝΤΟΓΕΩΡΓΑ ΧΡΙΣΤΙΝΑ</t>
  </si>
  <si>
    <t>ΜΑΡΓΕΛΟΥ ΚΑΤΕΡΙΝΑ</t>
  </si>
  <si>
    <t>16-28779</t>
  </si>
  <si>
    <t>16-26453</t>
  </si>
  <si>
    <t>ΜΕΓΑΓΙΑΝΝΗ ΚΩΝΣΤΑΝΤΙΝΑ</t>
  </si>
  <si>
    <t>ΜΗΤΣΟΤΑΚΗ ΣΟΦΙΑ-ΜΑΡΙΑ</t>
  </si>
  <si>
    <t>16-34291</t>
  </si>
  <si>
    <t>16-34398</t>
  </si>
  <si>
    <t>16-32348</t>
  </si>
  <si>
    <t>16-34892</t>
  </si>
  <si>
    <t>16-31400</t>
  </si>
  <si>
    <t>16-28453</t>
  </si>
  <si>
    <t>16-29986</t>
  </si>
  <si>
    <t>16-30132</t>
  </si>
  <si>
    <t>16-30124</t>
  </si>
  <si>
    <t>16-29722</t>
  </si>
  <si>
    <t>ΜΑΟΥΝΗ ΑΙΚΑΤΕΡΙΝΗ</t>
  </si>
  <si>
    <t>16-27063</t>
  </si>
  <si>
    <t>16-28471</t>
  </si>
  <si>
    <t>16-29588</t>
  </si>
  <si>
    <t>16-32899</t>
  </si>
  <si>
    <t>16-31487</t>
  </si>
  <si>
    <t>16-30852</t>
  </si>
  <si>
    <t>16-31879</t>
  </si>
  <si>
    <t>16-31547</t>
  </si>
  <si>
    <t>ΛΙΟΥΤΑ ΒΑΡΒΑΡΑ-ΕΛΕΥΘΕΡΙΑ</t>
  </si>
  <si>
    <t>ΜΕΤΑΞΑ ΕΛΙΣΑΒΕΤ</t>
  </si>
  <si>
    <t>16-34288</t>
  </si>
  <si>
    <t>16-28336</t>
  </si>
  <si>
    <t>16-34566</t>
  </si>
  <si>
    <t>16-90109</t>
  </si>
  <si>
    <t>16-27102</t>
  </si>
  <si>
    <t>16-31551</t>
  </si>
  <si>
    <t>16-29060</t>
  </si>
  <si>
    <t>16-30955</t>
  </si>
  <si>
    <t>16-30774</t>
  </si>
  <si>
    <t>16-34427</t>
  </si>
  <si>
    <t>16-31672</t>
  </si>
  <si>
    <t>ΣΙΔΗΡΟΠΟΥΛΟΥ ΚΥΡΙΑΚΗ</t>
  </si>
  <si>
    <t>16-28688</t>
  </si>
  <si>
    <t>ΣΤΑΥΡΑΚΗ ΑΙΚΑΤΕΡΙΝΗ</t>
  </si>
  <si>
    <t>16-30318</t>
  </si>
  <si>
    <t>16-31998</t>
  </si>
  <si>
    <t>16-30853</t>
  </si>
  <si>
    <t>16-30850</t>
  </si>
  <si>
    <t>16-24447</t>
  </si>
  <si>
    <t>ΑΛΜΠΑΝΙΔΟΥ ΕΛΕΝΗ</t>
  </si>
  <si>
    <t>16-30576</t>
  </si>
  <si>
    <t>ΖΑΧΑΡΙΑ ΑΝΑΣΤΑΣΙΑ</t>
  </si>
  <si>
    <t>16-26809</t>
  </si>
  <si>
    <t>ΚΟΤΣΙΡΗ ΕΛΕΝΗ</t>
  </si>
  <si>
    <t>ΚΟΥΚΟΥΒΙΤΑΚΗ ΧΡΙΣΤΙΝΑ</t>
  </si>
  <si>
    <t>16-29130</t>
  </si>
  <si>
    <t>16-26412</t>
  </si>
  <si>
    <t>16-30385</t>
  </si>
  <si>
    <t>16-28458</t>
  </si>
  <si>
    <t>16-29370</t>
  </si>
  <si>
    <t>ΠΑΥΛΟΥ ΙΩΑΝΝΑ</t>
  </si>
  <si>
    <t>16-29795</t>
  </si>
  <si>
    <t>16-34297</t>
  </si>
  <si>
    <t>ΡΟΥΜΕΛΙΩΤΗ ΘΕΟΔΩΡΑ</t>
  </si>
  <si>
    <r>
      <t xml:space="preserve">Ηλικία </t>
    </r>
    <r>
      <rPr>
        <sz val="7"/>
        <rFont val="Arial"/>
        <family val="2"/>
        <charset val="161"/>
      </rPr>
      <t>(12, 14, 16, 18)</t>
    </r>
    <r>
      <rPr>
        <sz val="9"/>
        <rFont val="Arial"/>
        <family val="2"/>
        <charset val="161"/>
      </rPr>
      <t xml:space="preserve">: </t>
    </r>
  </si>
  <si>
    <t>ΖΑΧΑΡΟΓΙΩΡΓΑΣ ΙΩΑΝΝΗΣ</t>
  </si>
  <si>
    <t>Α.Σ.ΑΚΑΔΗΜΙΕΣ ΠΡΩΤΑΘΛΗΤΩΝ ΠΕΥΚΩΝ</t>
  </si>
  <si>
    <t>Α.Ο.Α.ΝΕΑΣ ΠΕΡΑΜΟΥ ΟΙ ΤΙΤΑΝΕΣ</t>
  </si>
  <si>
    <t>ΚΑΡΑΣ ΑΓΓΕΛΟΣ</t>
  </si>
  <si>
    <t>ΚΟΥΤΡΑΚΗΣ ΝΙΚΟΛΑΟΣ</t>
  </si>
  <si>
    <t>ΤΣΑΚΙΡΑΚΗΣ ΓΙΩΡΓΟΣ</t>
  </si>
  <si>
    <t>Ο.Α.ΦΟΙΒΟΣ ΛΑΡΙΣΑΣ</t>
  </si>
  <si>
    <t>Α.Ο.ΒΟΥΛΙΑΓΜΕΝΗΣ</t>
  </si>
  <si>
    <t>Α.Ο.ΑΤΛΑΝΤΙΣ</t>
  </si>
  <si>
    <t>Α.Σ.ΚΟΛΛΕΓΙΟΥ ΝΤΕΡΗ</t>
  </si>
  <si>
    <t>ZAXΑΡΟΓΙΩΡΓΑΣ ΙΩΑΝΝΗΣ</t>
  </si>
  <si>
    <t>Α.Σ.ΟΛΥΜΠΙΑΚΟΥ ΧΩΡΙΟΥ Ο ΦΟΙΒΟΣ</t>
  </si>
  <si>
    <t>Ο.Α.ΞΥΛΟΚΑΣΤΡΟΥ ΣΥΘΑΣ</t>
  </si>
  <si>
    <t>ΠΟΛΙΤΗΣ ΕΛΕΥΘΕΡΙΟΣ</t>
  </si>
  <si>
    <t>ΣΠΥΡΟΣ ΓΕΩΡΓΙΟΣ</t>
  </si>
  <si>
    <t>ΘΕΟΔΩΡΟΥ ΕΛΕΥΘΕΡΙΟΣ</t>
  </si>
  <si>
    <t>ΠΑΠΑΪΩΑΝΝΟΥ ΙΩΑΝΝΗΣ</t>
  </si>
  <si>
    <t>ΓΚΟΝΤΣΑΡΗΣ ΣΤΥΛΙΑΝΟΣ</t>
  </si>
  <si>
    <t>ΣΙΡΠΟΣ ΠΟΛΥΧΡΟΝΗΣ</t>
  </si>
  <si>
    <t>ΚΟΥΡΑΣΗΣ ΔΗΜΗΤΡΙΟΣ</t>
  </si>
  <si>
    <t>ΓΚΑΝΙΟΣ ΑΝΤΩΝΙΟΣ</t>
  </si>
  <si>
    <t>ΤΑΡΑΜΟΝΛΗΣ ΙΩΑΝΝΗΣ</t>
  </si>
  <si>
    <t>ΚΑΡΑΜΑΝΗΣ ΑΘΑΝΑΣΙΟΣ</t>
  </si>
  <si>
    <t>ΣΤΑΜΑΤΙΑΔΗΣ ΓΙΩΡΓΟΣ</t>
  </si>
  <si>
    <t>ΚΑΡΑΓΙΑΝΝΙΔΗΣ ΦΡΑΝΤΖΕΣΚΟΣ</t>
  </si>
  <si>
    <t>ΜΠΕΡΤΟΛΗΣ ΓΕΩΡΓΙΟΣ</t>
  </si>
  <si>
    <t>ΙΩΑΝΝΙΔΗΣ ΠΑΝΤΕΛΕΗΜΩΝ</t>
  </si>
  <si>
    <t>ΑΝΔΡΟΥΤΣΕΛΗΣ ΑΛΕΞΙΟΣ</t>
  </si>
  <si>
    <t>ΚΑΛΠΑΚΙΔΗΣ ΙΩΑΝΝΗΣ</t>
  </si>
  <si>
    <t>ΧΡΗΣΤΟΥ ΓΙΑΝΝΗΣ</t>
  </si>
  <si>
    <t>ΓΙΑΝΝΑΚΟΠΟΥΛΟΣ ΓΙΩΡΓΟΣ</t>
  </si>
  <si>
    <t>ΚΑΜΗΛΑΡΑΚΗΣ ΙΩΑΝΝΗΣ</t>
  </si>
  <si>
    <t>ΧΑΤΖΗΣΤΟΥΓΙΑΝΝΗΣ ΔΗΜΗΤΡΙΟΣ</t>
  </si>
  <si>
    <t>ΦΡΑΓΚΟΥΛΗΣ ΒΑΣΙΛΗΣ</t>
  </si>
  <si>
    <t>ΑΛΕΞΙΟΥ ΔΗΜΗΤΡΙΟΣ</t>
  </si>
  <si>
    <t>ΚΑΛΟΓΡΑΝΑΣ ΒΑΣΙΛΕΙΟΣ</t>
  </si>
  <si>
    <t>Ο.Α.ΤΡΙΚΑΛΩΝ</t>
  </si>
  <si>
    <t>ΠΑΠΑΔΕΑΣ ΣΤΑΥΡΟΣ</t>
  </si>
  <si>
    <t>ΑΡΓΥΡΙΟΥ ΔΙΟΓΕΝΗΣ</t>
  </si>
  <si>
    <t>ΚΑΪΣΕΡΟΓΛΟΥ ΜΑΡΚΟΣ</t>
  </si>
  <si>
    <t>ΝΑΚΑΣ ΚΩΝΣΤΑΝΤΙΝΟΣ</t>
  </si>
  <si>
    <t>ΤΟΡΕ ΧΡΗΣΤΟΣ</t>
  </si>
  <si>
    <t>ΝΤΕ-ΛΙΜΑ-ΒΙΕΓΚΑΣ ΤΖΟΣΟΥΑ-ΝΕΛΣΟΝ</t>
  </si>
  <si>
    <t>ΤΑΣΣΙΟΣ ΝΙΚΟΣ</t>
  </si>
  <si>
    <t>ΒΑΝΑΣ ΦΩΤΙΟΣ</t>
  </si>
  <si>
    <t>ΚΥΡΙΑΚΟΠΟΥΛΟΣ ΜΑΡΙΟΣ</t>
  </si>
  <si>
    <t>ΠΑΥΛΙΔΗΣ ΑΝΑΣΤΑΣΙΟΣ</t>
  </si>
  <si>
    <t>ΣΕΙΣΟΠΟΥΛΟΣ ΠΑΣΧΑΛΗΣ</t>
  </si>
  <si>
    <t>ΒΑΘΗΣ ΦΩΚΑΣ</t>
  </si>
  <si>
    <t>ΚΑΡΑΜΠΑΤΣΗΣ ΝΕΟΚΛΗΣ</t>
  </si>
  <si>
    <t>ΜΠΙΜΗΣ ΚΩΝΣΤΑΝΤΙΝΟΣ</t>
  </si>
  <si>
    <t>ΣΤΥΛΙΑΝΟΣ ΠΑΝΑΓΙΩΤΗΣ</t>
  </si>
  <si>
    <t>ΤΣΕΚΟΥΡΑΣ ΓΕΩΡΓΙΟΣ</t>
  </si>
  <si>
    <t>ΓΕΙΤΟΝΑ ΒΑϊΑ</t>
  </si>
  <si>
    <t>ΤΑΒΛΑ ΕΛΕΝΗ</t>
  </si>
  <si>
    <t>ΜΠΟΤΣΑ ΜΑΡΙΑ-ΣΤΥΛΙΑΝΗ</t>
  </si>
  <si>
    <t>ΣΙΔΕΡΗ ΒΑΣΙΛΙΚΗ</t>
  </si>
  <si>
    <t>ΚΑΪΡΗ ΑΓΓΕΛΙΚΗ</t>
  </si>
  <si>
    <t>ΡΑΠΤΟΠΟΥΛΟΥ ΜΑΡΙΑ-ΧΡΙΣΤΙΝΑ</t>
  </si>
  <si>
    <t>ΒΑΣΙΛΕΙΑΔΗ ΕΥΑΓΓΕΛΙΑ</t>
  </si>
  <si>
    <t>ΒΑΣΙΛΕΙΟΥ ΑΝΑΣΤΑΣΙΑ</t>
  </si>
  <si>
    <t>ΥΦΑΝΤΗ ΣΕΒΑΣΤΗ</t>
  </si>
  <si>
    <t>ΝΙΚΟΛΑΟΥ ΑΝΑΣΤΑΣΙΑ</t>
  </si>
  <si>
    <t>ΣΙΣΜΑΝΙΔΟΥ ΣΤΕΦΑΝΙΑ</t>
  </si>
  <si>
    <t>ΠΕΤΡΟΥΛΑΚΗ ΑΡΧΟΝΤΟΥΛΑ</t>
  </si>
  <si>
    <t>ΣΟΥΡΟΥΛΙΔΗ ΕΙΡΗΝΗ</t>
  </si>
  <si>
    <t>ΣΤΑΜΑΤΗ ΕΛΕΝΗ</t>
  </si>
  <si>
    <t>ΜΑΚΡΗ ΠΕΡΣΕΦΟΝΗ</t>
  </si>
  <si>
    <t>ΕΜΜΑΝΟΥΗΛΙΔΟΥ ΕΛΕΝΗ-ΒΑΣΙΛΙΚΗ</t>
  </si>
  <si>
    <t>ΜΠΟΥΡΛΑΚΟΥ ΑΝΑΣΤΑΣΙΑ</t>
  </si>
  <si>
    <t>ΝΑΛΜΠΑΝΤΙΔΗ ΕΒΙΤΑ-ΣΕΒΑΣΤΗ</t>
  </si>
  <si>
    <t>ΑΧΤΑΡΙΔΟΥ ΚΥΡΙΑΚΗ</t>
  </si>
  <si>
    <t>ΓΙΑΝΣΕΝ ΒΕΡΑ</t>
  </si>
  <si>
    <t>ΚΑΠΑΖΟΓΛΟΥ ΜΑΡΘΑ</t>
  </si>
  <si>
    <t>ΠΑΝΑΓΟΥΛΗ ΠΑΝΑΓΙΩΤΑ</t>
  </si>
  <si>
    <t>ΚΑΡΑΧΑΛΙΟΥ ΑΝΤΩΝΙΑ</t>
  </si>
  <si>
    <t>ΜΠΟΥΡΑΖΑ ΑΝΤΩΝΙΑ</t>
  </si>
  <si>
    <t>ΣΤΡΑΤΑΚΟΥ ΑΘΑΝΑΣΙΑ</t>
  </si>
  <si>
    <t>ΠΑΠΑΪΩΑΝΝΟΥ ΕΥΑΓΓΕΛΙΑ</t>
  </si>
  <si>
    <t>ΧΟΝΔΡΟΥ ΕΜΜΑΝΟΥΕΛΑ</t>
  </si>
  <si>
    <t>ΚΑΡΑΜΕΣΙΝΗ ΑΘΗΝΑ</t>
  </si>
  <si>
    <t>ΧΑΡΑΛΑΜΠΟΠΟΥΛΟΥ ΜΑΡΙΑ-ΕΛΕΝΗ</t>
  </si>
  <si>
    <t>ΨΑΡΟΠΟΥΛΟΥ ΚΩΝΣΤΑΝΤΙΝΑ-ΜΑΡΙΑ</t>
  </si>
  <si>
    <t>12-34606</t>
  </si>
  <si>
    <t>12-34929</t>
  </si>
  <si>
    <t>12-35333</t>
  </si>
  <si>
    <t>14-34606</t>
  </si>
  <si>
    <t>14-34929</t>
  </si>
  <si>
    <t>14-35333</t>
  </si>
  <si>
    <t>16-25902</t>
  </si>
  <si>
    <t>16-24501</t>
  </si>
  <si>
    <t>16-25250</t>
  </si>
  <si>
    <t>16-29828</t>
  </si>
  <si>
    <t>16-30155</t>
  </si>
  <si>
    <t>16-29763</t>
  </si>
  <si>
    <t>16-30911</t>
  </si>
  <si>
    <t>18-25438</t>
  </si>
  <si>
    <t>18-23775</t>
  </si>
  <si>
    <t>18-24845</t>
  </si>
  <si>
    <t>18-21565</t>
  </si>
  <si>
    <t>18-23517</t>
  </si>
  <si>
    <t>18-22979</t>
  </si>
  <si>
    <t>18-22341</t>
  </si>
  <si>
    <t>18-24586</t>
  </si>
  <si>
    <t>18-23042</t>
  </si>
  <si>
    <t>18-25875</t>
  </si>
  <si>
    <t>18-24695</t>
  </si>
  <si>
    <t>18-20650</t>
  </si>
  <si>
    <t>18-24547</t>
  </si>
  <si>
    <t>18-26317</t>
  </si>
  <si>
    <t>18-23661</t>
  </si>
  <si>
    <t>18-22969</t>
  </si>
  <si>
    <t>18-25690</t>
  </si>
  <si>
    <t>18-25297</t>
  </si>
  <si>
    <t>18-26297</t>
  </si>
  <si>
    <t>18-23040</t>
  </si>
  <si>
    <t>18-30186</t>
  </si>
  <si>
    <t>18-27951</t>
  </si>
  <si>
    <t>18-22082</t>
  </si>
  <si>
    <t>18-27180</t>
  </si>
  <si>
    <t>18-23234</t>
  </si>
  <si>
    <t>18-26603</t>
  </si>
  <si>
    <t>18-22999</t>
  </si>
  <si>
    <t>18-22876</t>
  </si>
  <si>
    <t>18-22029</t>
  </si>
  <si>
    <t>18-22965</t>
  </si>
  <si>
    <t>18-24766</t>
  </si>
  <si>
    <t>18-22183</t>
  </si>
  <si>
    <t>18-21567</t>
  </si>
  <si>
    <t>18-26190</t>
  </si>
  <si>
    <t>18-29652</t>
  </si>
  <si>
    <t>18-24054</t>
  </si>
  <si>
    <t>18-23857</t>
  </si>
  <si>
    <t>18-22866</t>
  </si>
  <si>
    <t>18-25240</t>
  </si>
  <si>
    <t>18-23192</t>
  </si>
  <si>
    <t>18-26459</t>
  </si>
  <si>
    <t>18-22396</t>
  </si>
  <si>
    <t>18-23357</t>
  </si>
  <si>
    <t>18-24184</t>
  </si>
  <si>
    <t>18-23662</t>
  </si>
  <si>
    <t>18-23425</t>
  </si>
  <si>
    <t>18-26210</t>
  </si>
  <si>
    <t>18-24165</t>
  </si>
  <si>
    <t>18-28405</t>
  </si>
  <si>
    <t>18-25503</t>
  </si>
  <si>
    <t>18-26389</t>
  </si>
  <si>
    <t>18-25914</t>
  </si>
  <si>
    <t>18-28144</t>
  </si>
  <si>
    <t>18-26259</t>
  </si>
  <si>
    <t>18-26457</t>
  </si>
  <si>
    <t>18-28108</t>
  </si>
  <si>
    <t>18-33389</t>
  </si>
  <si>
    <t>18-28426</t>
  </si>
  <si>
    <t>18-25296</t>
  </si>
  <si>
    <t>18-23091</t>
  </si>
  <si>
    <t>18-29817</t>
  </si>
  <si>
    <t>18-24053</t>
  </si>
  <si>
    <t>18-24168</t>
  </si>
  <si>
    <t>18-25273</t>
  </si>
  <si>
    <t>18-26885</t>
  </si>
  <si>
    <t>18-26533</t>
  </si>
  <si>
    <t>18-27583</t>
  </si>
  <si>
    <t>18-22834</t>
  </si>
  <si>
    <t>18-21763</t>
  </si>
  <si>
    <t>18-25351</t>
  </si>
  <si>
    <t>18-24171</t>
  </si>
  <si>
    <t>18-22012</t>
  </si>
  <si>
    <t>18-27879</t>
  </si>
  <si>
    <t>18-27398</t>
  </si>
  <si>
    <t>18-27371</t>
  </si>
  <si>
    <t>18-27656</t>
  </si>
  <si>
    <t>18-29274</t>
  </si>
  <si>
    <t>18-24470</t>
  </si>
  <si>
    <t>18-21892</t>
  </si>
  <si>
    <t>18-26604</t>
  </si>
  <si>
    <t>18-25274</t>
  </si>
  <si>
    <t>18-29081</t>
  </si>
  <si>
    <t>18-25976</t>
  </si>
  <si>
    <t>18-23093</t>
  </si>
  <si>
    <t>18-23109</t>
  </si>
  <si>
    <t>18-28357</t>
  </si>
  <si>
    <t>18-28020</t>
  </si>
  <si>
    <t>18-29258</t>
  </si>
  <si>
    <t>18-23025</t>
  </si>
  <si>
    <t>18-29122</t>
  </si>
  <si>
    <t>18-26497</t>
  </si>
  <si>
    <t>18-24346</t>
  </si>
  <si>
    <t>18-25295</t>
  </si>
  <si>
    <t>18-26836</t>
  </si>
  <si>
    <t>18-25243</t>
  </si>
  <si>
    <t>18-22842</t>
  </si>
  <si>
    <t>18-24511</t>
  </si>
  <si>
    <t>18-25241</t>
  </si>
  <si>
    <t>18-22860</t>
  </si>
  <si>
    <t>18-28337</t>
  </si>
  <si>
    <t>18-27841</t>
  </si>
  <si>
    <t>18-30190</t>
  </si>
  <si>
    <t>18-25502</t>
  </si>
  <si>
    <t>18-28083</t>
  </si>
  <si>
    <t>18-29711</t>
  </si>
  <si>
    <t>18-23491</t>
  </si>
  <si>
    <t>18-20560</t>
  </si>
  <si>
    <t>18-28356</t>
  </si>
  <si>
    <t>18-26427</t>
  </si>
  <si>
    <t>18-22402</t>
  </si>
  <si>
    <t>18-28330</t>
  </si>
  <si>
    <t>18-28084</t>
  </si>
  <si>
    <t>18-29888</t>
  </si>
  <si>
    <t>18-28689</t>
  </si>
  <si>
    <t>18-29726</t>
  </si>
  <si>
    <t>18-25046</t>
  </si>
  <si>
    <t>18-26338</t>
  </si>
  <si>
    <t>18-30411</t>
  </si>
  <si>
    <t>18-22656</t>
  </si>
  <si>
    <t>18-28465</t>
  </si>
  <si>
    <t>18-23429</t>
  </si>
  <si>
    <t>18-25238</t>
  </si>
  <si>
    <t>18-31213</t>
  </si>
  <si>
    <t>18-26385</t>
  </si>
  <si>
    <t>18-23048</t>
  </si>
  <si>
    <t>18-24506</t>
  </si>
  <si>
    <t>18-29372</t>
  </si>
  <si>
    <t>18-24115</t>
  </si>
  <si>
    <t>18-31303</t>
  </si>
  <si>
    <t>18-28575</t>
  </si>
  <si>
    <t>18-28588</t>
  </si>
  <si>
    <t>18-21962</t>
  </si>
  <si>
    <t>18-28285</t>
  </si>
  <si>
    <t>18-24340</t>
  </si>
  <si>
    <t>18-26507</t>
  </si>
  <si>
    <t>18-29087</t>
  </si>
  <si>
    <t>18-23214</t>
  </si>
  <si>
    <t>18-33604</t>
  </si>
  <si>
    <t>18-90102</t>
  </si>
  <si>
    <t>18-29789</t>
  </si>
  <si>
    <t>18-33608</t>
  </si>
  <si>
    <t>18-27690</t>
  </si>
  <si>
    <t>18-31084</t>
  </si>
  <si>
    <t>18-30018</t>
  </si>
  <si>
    <t>18-25395</t>
  </si>
  <si>
    <t>18-32250</t>
  </si>
  <si>
    <t>18-29502</t>
  </si>
  <si>
    <t>18-30044</t>
  </si>
  <si>
    <t>18-29884</t>
  </si>
  <si>
    <t>18-28153</t>
  </si>
  <si>
    <t>18-28866</t>
  </si>
  <si>
    <t>18-90110</t>
  </si>
  <si>
    <t>18-29132</t>
  </si>
  <si>
    <t>18-28653</t>
  </si>
  <si>
    <t>18-29577</t>
  </si>
  <si>
    <t>18-27471</t>
  </si>
  <si>
    <t>18-32380</t>
  </si>
  <si>
    <t>18-33453</t>
  </si>
  <si>
    <t>18-28874</t>
  </si>
  <si>
    <t>18-32270</t>
  </si>
  <si>
    <t>18-32470</t>
  </si>
  <si>
    <t>18-32290</t>
  </si>
  <si>
    <t>18-23408</t>
  </si>
  <si>
    <t>18-26037</t>
  </si>
  <si>
    <t>18-23338</t>
  </si>
  <si>
    <t>18-30136</t>
  </si>
  <si>
    <t>18-26547</t>
  </si>
  <si>
    <t>18-26859</t>
  </si>
  <si>
    <t>18-22976</t>
  </si>
  <si>
    <t>18-27871</t>
  </si>
  <si>
    <t>18-33706</t>
  </si>
  <si>
    <t>18-28512</t>
  </si>
  <si>
    <t>18-29651</t>
  </si>
  <si>
    <t>18-28259</t>
  </si>
  <si>
    <t>18-29626</t>
  </si>
  <si>
    <t>18-29812</t>
  </si>
  <si>
    <t>18-26893</t>
  </si>
  <si>
    <t>18-26505</t>
  </si>
  <si>
    <t>18-25293</t>
  </si>
  <si>
    <t>18-23461</t>
  </si>
  <si>
    <t>18-26191</t>
  </si>
  <si>
    <t>18-25408</t>
  </si>
  <si>
    <t>18-23645</t>
  </si>
  <si>
    <t>18-29295</t>
  </si>
  <si>
    <t>18-32148</t>
  </si>
  <si>
    <t>18-34261</t>
  </si>
  <si>
    <t>18-26705</t>
  </si>
  <si>
    <t>18-28251</t>
  </si>
  <si>
    <t>18-28473</t>
  </si>
  <si>
    <t>18-31171</t>
  </si>
  <si>
    <t>18-24772</t>
  </si>
  <si>
    <t>18-23777</t>
  </si>
  <si>
    <t>18-34260</t>
  </si>
  <si>
    <t>18-26290</t>
  </si>
  <si>
    <t>18-33804</t>
  </si>
  <si>
    <t>18-25436</t>
  </si>
  <si>
    <t>18-27959</t>
  </si>
  <si>
    <t>18-33515</t>
  </si>
  <si>
    <t>18-26075</t>
  </si>
  <si>
    <t>18-33620</t>
  </si>
  <si>
    <t>18-26594</t>
  </si>
  <si>
    <t>18-30492</t>
  </si>
  <si>
    <t>18-29815</t>
  </si>
  <si>
    <t>18-29813</t>
  </si>
  <si>
    <t>18-32543</t>
  </si>
  <si>
    <t>18-30944</t>
  </si>
  <si>
    <t>18-27668</t>
  </si>
  <si>
    <t>18-32894</t>
  </si>
  <si>
    <t>18-22964</t>
  </si>
  <si>
    <t>18-28959</t>
  </si>
  <si>
    <t>18-31408</t>
  </si>
  <si>
    <t>18-29993</t>
  </si>
  <si>
    <t>18-29444</t>
  </si>
  <si>
    <t>18-33917</t>
  </si>
  <si>
    <t>18-31708</t>
  </si>
  <si>
    <t>18-25492</t>
  </si>
  <si>
    <t>18-26976</t>
  </si>
  <si>
    <t>18-28957</t>
  </si>
  <si>
    <t>18-26230</t>
  </si>
  <si>
    <t>18-32768</t>
  </si>
  <si>
    <t>18-24329</t>
  </si>
  <si>
    <t>18-26780</t>
  </si>
  <si>
    <t>18-30611</t>
  </si>
  <si>
    <t>18-28013</t>
  </si>
  <si>
    <t>18-26172</t>
  </si>
  <si>
    <t>18-29660</t>
  </si>
  <si>
    <t>18-26478</t>
  </si>
  <si>
    <t>18-31335</t>
  </si>
  <si>
    <t>18-27236</t>
  </si>
  <si>
    <t>18-33516</t>
  </si>
  <si>
    <t>18-32472</t>
  </si>
  <si>
    <t>18-29664</t>
  </si>
  <si>
    <t>18-32761</t>
  </si>
  <si>
    <t>18-29450</t>
  </si>
  <si>
    <t>18-22989</t>
  </si>
  <si>
    <t>18-28229</t>
  </si>
  <si>
    <t>18-32220</t>
  </si>
  <si>
    <t>18-28474</t>
  </si>
  <si>
    <t>18-28546</t>
  </si>
  <si>
    <t>18-28243</t>
  </si>
  <si>
    <t>18-29814</t>
  </si>
  <si>
    <t>18-28192</t>
  </si>
  <si>
    <t>18-28424</t>
  </si>
  <si>
    <t>18-24765</t>
  </si>
  <si>
    <t>18-33801</t>
  </si>
  <si>
    <t>18-90124</t>
  </si>
  <si>
    <t>18-28486</t>
  </si>
  <si>
    <t>18-28154</t>
  </si>
  <si>
    <t>18-31676</t>
  </si>
  <si>
    <t>18-24897</t>
  </si>
  <si>
    <t>18-32318</t>
  </si>
  <si>
    <t>18-33530</t>
  </si>
  <si>
    <t>18-25750</t>
  </si>
  <si>
    <t>18-27220</t>
  </si>
  <si>
    <t>18-27392</t>
  </si>
  <si>
    <t>18-29276</t>
  </si>
  <si>
    <t>18-32896</t>
  </si>
  <si>
    <t>18-29582</t>
  </si>
  <si>
    <t>18-90105</t>
  </si>
  <si>
    <t>18-23466</t>
  </si>
  <si>
    <t>18-23331</t>
  </si>
  <si>
    <t>18-24621</t>
  </si>
  <si>
    <t>18-23409</t>
  </si>
  <si>
    <t>18-29001</t>
  </si>
  <si>
    <t>18-29125</t>
  </si>
  <si>
    <t>18-28329</t>
  </si>
  <si>
    <t>18-27108</t>
  </si>
  <si>
    <t>18-30123</t>
  </si>
  <si>
    <t>18-32251</t>
  </si>
  <si>
    <t>18-28842</t>
  </si>
  <si>
    <t>18-28662</t>
  </si>
  <si>
    <t>18-35123</t>
  </si>
  <si>
    <t>18-32097</t>
  </si>
  <si>
    <t>18-23669</t>
  </si>
  <si>
    <t>18-29606</t>
  </si>
  <si>
    <t>18-30365</t>
  </si>
  <si>
    <t>18-29162</t>
  </si>
  <si>
    <t>18-28794</t>
  </si>
  <si>
    <t>18-28931</t>
  </si>
  <si>
    <t>18-32051</t>
  </si>
  <si>
    <t>18-33109</t>
  </si>
  <si>
    <t>18-30739</t>
  </si>
  <si>
    <t>18-28765</t>
  </si>
  <si>
    <t>18-29952</t>
  </si>
  <si>
    <t>18-30064</t>
  </si>
  <si>
    <t>18-27029</t>
  </si>
  <si>
    <t>18-25902</t>
  </si>
  <si>
    <t>18-24378</t>
  </si>
  <si>
    <t>18-28873</t>
  </si>
  <si>
    <t>18-31693</t>
  </si>
  <si>
    <t>18-32226</t>
  </si>
  <si>
    <t>18-31631</t>
  </si>
  <si>
    <t>18-30398</t>
  </si>
  <si>
    <t>18-27171</t>
  </si>
  <si>
    <t>18-24107</t>
  </si>
  <si>
    <t>18-32773</t>
  </si>
  <si>
    <t>18-27013</t>
  </si>
  <si>
    <t>18-27875</t>
  </si>
  <si>
    <t>18-34536</t>
  </si>
  <si>
    <t>18-26055</t>
  </si>
  <si>
    <t>18-25843</t>
  </si>
  <si>
    <t>18-32100</t>
  </si>
  <si>
    <t>18-26179</t>
  </si>
  <si>
    <t>18-31207</t>
  </si>
  <si>
    <t>18-27862</t>
  </si>
  <si>
    <t>18-32785</t>
  </si>
  <si>
    <t>18-30523</t>
  </si>
  <si>
    <t>18-29042</t>
  </si>
  <si>
    <t>18-90091</t>
  </si>
  <si>
    <t>18-30272</t>
  </si>
  <si>
    <t>18-25213</t>
  </si>
  <si>
    <t>18-30560</t>
  </si>
  <si>
    <t>18-34030</t>
  </si>
  <si>
    <t>18-32707</t>
  </si>
  <si>
    <t>18-27383</t>
  </si>
  <si>
    <t>18-32165</t>
  </si>
  <si>
    <t>18-28590</t>
  </si>
  <si>
    <t>18-31813</t>
  </si>
  <si>
    <t>18-27251</t>
  </si>
  <si>
    <t>18-25519</t>
  </si>
  <si>
    <t>18-26800</t>
  </si>
  <si>
    <t>18-30056</t>
  </si>
  <si>
    <t>18-29618</t>
  </si>
  <si>
    <t>18-26495</t>
  </si>
  <si>
    <t>18-29104</t>
  </si>
  <si>
    <t>18-30692</t>
  </si>
  <si>
    <t>18-29615</t>
  </si>
  <si>
    <t>18-32877</t>
  </si>
  <si>
    <t>18-25941</t>
  </si>
  <si>
    <t>18-26777</t>
  </si>
  <si>
    <t>18-29811</t>
  </si>
  <si>
    <t>18-33339</t>
  </si>
  <si>
    <t>18-29607</t>
  </si>
  <si>
    <t>18-32341</t>
  </si>
  <si>
    <t>18-33872</t>
  </si>
  <si>
    <t>18-34309</t>
  </si>
  <si>
    <t>18-26875</t>
  </si>
  <si>
    <t>18-32083</t>
  </si>
  <si>
    <t>18-29213</t>
  </si>
  <si>
    <t>18-32343</t>
  </si>
  <si>
    <t>18-34372</t>
  </si>
  <si>
    <t>18-90060</t>
  </si>
  <si>
    <t>18-29168</t>
  </si>
  <si>
    <t>18-32359</t>
  </si>
  <si>
    <t>18-29435</t>
  </si>
  <si>
    <t>18-26714</t>
  </si>
  <si>
    <t>18-26671</t>
  </si>
  <si>
    <t>18-28224</t>
  </si>
  <si>
    <t>18-29451</t>
  </si>
  <si>
    <t>18-29161</t>
  </si>
  <si>
    <t>18-32709</t>
  </si>
  <si>
    <t>18-29587</t>
  </si>
  <si>
    <t>18-26726</t>
  </si>
  <si>
    <t>18-28024</t>
  </si>
  <si>
    <t>18-26886</t>
  </si>
  <si>
    <t>18-28757</t>
  </si>
  <si>
    <t>18-31152</t>
  </si>
  <si>
    <t>18-30788</t>
  </si>
  <si>
    <t>18-30889</t>
  </si>
  <si>
    <t>18-28252</t>
  </si>
  <si>
    <t>18-23472</t>
  </si>
  <si>
    <t>18-33357</t>
  </si>
  <si>
    <t>18-25247</t>
  </si>
  <si>
    <t>18-27421</t>
  </si>
  <si>
    <t>18-33984</t>
  </si>
  <si>
    <t>18-34205</t>
  </si>
  <si>
    <t>18-33904</t>
  </si>
  <si>
    <t>18-24301</t>
  </si>
  <si>
    <t>18-30251</t>
  </si>
  <si>
    <t>18-24549</t>
  </si>
  <si>
    <t>18-24501</t>
  </si>
  <si>
    <t>18-33598</t>
  </si>
  <si>
    <t>18-32940</t>
  </si>
  <si>
    <t>18-32294</t>
  </si>
  <si>
    <t>18-34648</t>
  </si>
  <si>
    <t>18-29218</t>
  </si>
  <si>
    <t>18-29217</t>
  </si>
  <si>
    <t>18-30187</t>
  </si>
  <si>
    <t>18-30276</t>
  </si>
  <si>
    <t>18-31085</t>
  </si>
  <si>
    <t>18-29084</t>
  </si>
  <si>
    <t>18-33715</t>
  </si>
  <si>
    <t>18-33845</t>
  </si>
  <si>
    <t>18-33387</t>
  </si>
  <si>
    <t>18-27848</t>
  </si>
  <si>
    <t>18-33529</t>
  </si>
  <si>
    <t>18-29505</t>
  </si>
  <si>
    <t>18-33290</t>
  </si>
  <si>
    <t>18-22540</t>
  </si>
  <si>
    <t>18-28378</t>
  </si>
  <si>
    <t>18-24182</t>
  </si>
  <si>
    <t>18-27655</t>
  </si>
  <si>
    <t>18-33434</t>
  </si>
  <si>
    <t>18-33567</t>
  </si>
  <si>
    <t>18-34195</t>
  </si>
  <si>
    <t>18-25828</t>
  </si>
  <si>
    <t>18-24874</t>
  </si>
  <si>
    <t>18-25831</t>
  </si>
  <si>
    <t>18-33796</t>
  </si>
  <si>
    <t>18-28174</t>
  </si>
  <si>
    <t>18-23569</t>
  </si>
  <si>
    <t>18-32368</t>
  </si>
  <si>
    <t>18-34364</t>
  </si>
  <si>
    <t>18-34548</t>
  </si>
  <si>
    <t>18-29513</t>
  </si>
  <si>
    <t>18-29636</t>
  </si>
  <si>
    <t>18-33918</t>
  </si>
  <si>
    <t>18-33543</t>
  </si>
  <si>
    <t>18-29870</t>
  </si>
  <si>
    <t>18-29077</t>
  </si>
  <si>
    <t>18-33523</t>
  </si>
  <si>
    <t>18-90097</t>
  </si>
  <si>
    <t>18-34399</t>
  </si>
  <si>
    <t>18-32342</t>
  </si>
  <si>
    <t>18-34072</t>
  </si>
  <si>
    <t>18-31238</t>
  </si>
  <si>
    <t>18-30958</t>
  </si>
  <si>
    <t>18-30140</t>
  </si>
  <si>
    <t>18-28941</t>
  </si>
  <si>
    <t>18-24114</t>
  </si>
  <si>
    <t>18-28789</t>
  </si>
  <si>
    <t>18-34662</t>
  </si>
  <si>
    <t>18-30456</t>
  </si>
  <si>
    <t>18-32382</t>
  </si>
  <si>
    <t>18-34073</t>
  </si>
  <si>
    <t>18-29121</t>
  </si>
  <si>
    <t>18-28165</t>
  </si>
  <si>
    <t>18-29262</t>
  </si>
  <si>
    <t>18-32073</t>
  </si>
  <si>
    <t>18-33242</t>
  </si>
  <si>
    <t>18-25488</t>
  </si>
  <si>
    <t>18-30185</t>
  </si>
  <si>
    <t>18-26897</t>
  </si>
  <si>
    <t>18-31248</t>
  </si>
  <si>
    <t>18-27420</t>
  </si>
  <si>
    <t>18-34265</t>
  </si>
  <si>
    <t>18-34541</t>
  </si>
  <si>
    <t>18-33990</t>
  </si>
  <si>
    <t>18-33969</t>
  </si>
  <si>
    <t>18-34329</t>
  </si>
  <si>
    <t>18-26819</t>
  </si>
  <si>
    <t>18-29366</t>
  </si>
  <si>
    <t>18-31078</t>
  </si>
  <si>
    <t>18-28119</t>
  </si>
  <si>
    <t>18-34331</t>
  </si>
  <si>
    <t>18-33002</t>
  </si>
  <si>
    <t>18-32606</t>
  </si>
  <si>
    <t>18-28792</t>
  </si>
  <si>
    <t>18-28939</t>
  </si>
  <si>
    <t>18-27667</t>
  </si>
  <si>
    <t>18-33746</t>
  </si>
  <si>
    <t>18-28417</t>
  </si>
  <si>
    <t>18-33869</t>
  </si>
  <si>
    <t>18-28945</t>
  </si>
  <si>
    <t>18-25452</t>
  </si>
  <si>
    <t>18-24585</t>
  </si>
  <si>
    <t>18-31700</t>
  </si>
  <si>
    <t>18-29094</t>
  </si>
  <si>
    <t>18-29683</t>
  </si>
  <si>
    <t>18-32721</t>
  </si>
  <si>
    <t>18-33392</t>
  </si>
  <si>
    <t>18-33889</t>
  </si>
  <si>
    <t>18-29263</t>
  </si>
  <si>
    <t>18-28014</t>
  </si>
  <si>
    <t>18-29314</t>
  </si>
  <si>
    <t>18-27772</t>
  </si>
  <si>
    <t>18-31008</t>
  </si>
  <si>
    <t>18-27019</t>
  </si>
  <si>
    <t>18-29661</t>
  </si>
  <si>
    <t>18-29659</t>
  </si>
  <si>
    <t>18-34292</t>
  </si>
  <si>
    <t>18-25573</t>
  </si>
  <si>
    <t>18-25399</t>
  </si>
  <si>
    <t>18-33921</t>
  </si>
  <si>
    <t>18-26491</t>
  </si>
  <si>
    <t>18-27780</t>
  </si>
  <si>
    <t>18-32264</t>
  </si>
  <si>
    <t>18-32092</t>
  </si>
  <si>
    <t>18-34634</t>
  </si>
  <si>
    <t>18-28976</t>
  </si>
  <si>
    <t>18-32862</t>
  </si>
  <si>
    <t>18-31388</t>
  </si>
  <si>
    <t>18-29378</t>
  </si>
  <si>
    <t>18-32948</t>
  </si>
  <si>
    <t>18-34320</t>
  </si>
  <si>
    <t>18-26456</t>
  </si>
  <si>
    <t>18-33480</t>
  </si>
  <si>
    <t>18-28981</t>
  </si>
  <si>
    <t>18-25400</t>
  </si>
  <si>
    <t>18-28749</t>
  </si>
  <si>
    <t>18-28468</t>
  </si>
  <si>
    <t>18-28467</t>
  </si>
  <si>
    <t>18-30730</t>
  </si>
  <si>
    <t>18-30405</t>
  </si>
  <si>
    <t>18-29735</t>
  </si>
  <si>
    <t>18-32501</t>
  </si>
  <si>
    <t>18-33271</t>
  </si>
  <si>
    <t>18-30180</t>
  </si>
  <si>
    <t>18-28542</t>
  </si>
  <si>
    <t>18-32349</t>
  </si>
  <si>
    <t>18-29619</t>
  </si>
  <si>
    <t>18-35175</t>
  </si>
  <si>
    <t>18-24974</t>
  </si>
  <si>
    <t>18-33733</t>
  </si>
  <si>
    <t>18-34712</t>
  </si>
  <si>
    <t>18-32905</t>
  </si>
  <si>
    <t>18-33949</t>
  </si>
  <si>
    <t>18-34633</t>
  </si>
  <si>
    <t>18-27260</t>
  </si>
  <si>
    <t>18-33508</t>
  </si>
  <si>
    <t>18-30933</t>
  </si>
  <si>
    <t>18-33802</t>
  </si>
  <si>
    <t>18-27785</t>
  </si>
  <si>
    <t>18-34917</t>
  </si>
  <si>
    <t>18-22733</t>
  </si>
  <si>
    <t>18-33895</t>
  </si>
  <si>
    <t>18-33401</t>
  </si>
  <si>
    <t>18-34332</t>
  </si>
  <si>
    <t>18-34675</t>
  </si>
  <si>
    <t>18-25930</t>
  </si>
  <si>
    <t>18-29424</t>
  </si>
  <si>
    <t>18-32631</t>
  </si>
  <si>
    <t>18-28878</t>
  </si>
  <si>
    <t>18-27958</t>
  </si>
  <si>
    <t>18-34609</t>
  </si>
  <si>
    <t>18-32495</t>
  </si>
  <si>
    <t>18-33713</t>
  </si>
  <si>
    <t>18-34299</t>
  </si>
  <si>
    <t>18-26036</t>
  </si>
  <si>
    <t>18-31699</t>
  </si>
  <si>
    <t>18-31263</t>
  </si>
  <si>
    <t>18-34264</t>
  </si>
  <si>
    <t>18-34369</t>
  </si>
  <si>
    <t>18-27221</t>
  </si>
  <si>
    <t>18-33403</t>
  </si>
  <si>
    <t>18-24815</t>
  </si>
  <si>
    <t>18-28548</t>
  </si>
  <si>
    <t>18-34472</t>
  </si>
  <si>
    <t>18-30429</t>
  </si>
  <si>
    <t>18-28150</t>
  </si>
  <si>
    <t>18-32700</t>
  </si>
  <si>
    <t>18-31684</t>
  </si>
  <si>
    <t>18-33595</t>
  </si>
  <si>
    <t>18-30750</t>
  </si>
  <si>
    <t>18-29677</t>
  </si>
  <si>
    <t>18-32459</t>
  </si>
  <si>
    <t>18-34318</t>
  </si>
  <si>
    <t>18-27018</t>
  </si>
  <si>
    <t>18-32301</t>
  </si>
  <si>
    <t>18-28652</t>
  </si>
  <si>
    <t>18-33901</t>
  </si>
  <si>
    <t>18-32739</t>
  </si>
  <si>
    <t>18-29603</t>
  </si>
  <si>
    <t>18-31542</t>
  </si>
  <si>
    <t>18-32487</t>
  </si>
  <si>
    <t>18-24018</t>
  </si>
  <si>
    <t>18-29689</t>
  </si>
  <si>
    <t>18-33987</t>
  </si>
  <si>
    <t>18-32832</t>
  </si>
  <si>
    <t>18-33989</t>
  </si>
  <si>
    <t>18-22585</t>
  </si>
  <si>
    <t>18-25876</t>
  </si>
  <si>
    <t>18-25250</t>
  </si>
  <si>
    <t>18-28971</t>
  </si>
  <si>
    <t>18-31587</t>
  </si>
  <si>
    <t>18-90128</t>
  </si>
  <si>
    <t>18-29828</t>
  </si>
  <si>
    <t>18-31743</t>
  </si>
  <si>
    <t>18-28127</t>
  </si>
  <si>
    <t>18-30155</t>
  </si>
  <si>
    <t>18-31277</t>
  </si>
  <si>
    <t>18-21340</t>
  </si>
  <si>
    <t>18-28970</t>
  </si>
  <si>
    <t>18-33584</t>
  </si>
  <si>
    <t>18-26896</t>
  </si>
  <si>
    <t>18-28555</t>
  </si>
  <si>
    <t>18-31591</t>
  </si>
  <si>
    <t>18-34661</t>
  </si>
  <si>
    <t>18-34445</t>
  </si>
  <si>
    <t>18-31457</t>
  </si>
  <si>
    <t>18-29763</t>
  </si>
  <si>
    <t>18-24183</t>
  </si>
  <si>
    <t>18-26099</t>
  </si>
  <si>
    <t>18-29808</t>
  </si>
  <si>
    <t>18-32558</t>
  </si>
  <si>
    <t>18-28569</t>
  </si>
  <si>
    <t>18-30911</t>
  </si>
  <si>
    <t>18-33281</t>
  </si>
  <si>
    <t>18-30608</t>
  </si>
  <si>
    <t>18-34498</t>
  </si>
  <si>
    <t>18-90116</t>
  </si>
  <si>
    <t>18-24792</t>
  </si>
  <si>
    <t>18-26914</t>
  </si>
  <si>
    <t>18-31254</t>
  </si>
  <si>
    <t>18-33143</t>
  </si>
  <si>
    <t>18-24994</t>
  </si>
  <si>
    <t>18-32743</t>
  </si>
  <si>
    <t>18-25239</t>
  </si>
  <si>
    <t>18-30905</t>
  </si>
  <si>
    <t>18-31195</t>
  </si>
  <si>
    <t>18-26409</t>
  </si>
  <si>
    <t>18-25234</t>
  </si>
  <si>
    <t>18-30874</t>
  </si>
  <si>
    <t>18-29114</t>
  </si>
  <si>
    <t>18-34166</t>
  </si>
  <si>
    <t>18-30800</t>
  </si>
  <si>
    <t>18-30058</t>
  </si>
  <si>
    <t>18-30188</t>
  </si>
  <si>
    <t>18-31644</t>
  </si>
  <si>
    <t>18-31197</t>
  </si>
  <si>
    <t>18-30189</t>
  </si>
  <si>
    <t>18-32850</t>
  </si>
  <si>
    <t>18-28787</t>
  </si>
  <si>
    <t>18-25082</t>
  </si>
  <si>
    <t>18-34139</t>
  </si>
  <si>
    <t>18-33902</t>
  </si>
  <si>
    <t>18-32891</t>
  </si>
  <si>
    <t>18-23570</t>
  </si>
  <si>
    <t>18-30066</t>
  </si>
  <si>
    <t>18-90052</t>
  </si>
  <si>
    <t>18-22987</t>
  </si>
  <si>
    <t>18-33321</t>
  </si>
  <si>
    <t>18-29902</t>
  </si>
  <si>
    <t>18-32055</t>
  </si>
  <si>
    <t>18-31198</t>
  </si>
  <si>
    <t>18-29286</t>
  </si>
  <si>
    <t>18-25731</t>
  </si>
  <si>
    <t>12-34878</t>
  </si>
  <si>
    <t>14-34878</t>
  </si>
  <si>
    <t>16-30891</t>
  </si>
  <si>
    <t>16-29438</t>
  </si>
  <si>
    <t>16-32746</t>
  </si>
  <si>
    <t>16-31546</t>
  </si>
  <si>
    <t>16-30765</t>
  </si>
  <si>
    <t>16-30873</t>
  </si>
  <si>
    <t>18-24938</t>
  </si>
  <si>
    <t>18-24422</t>
  </si>
  <si>
    <t>18-23650</t>
  </si>
  <si>
    <t>18-23222</t>
  </si>
  <si>
    <t>18-23021</t>
  </si>
  <si>
    <t>18-27381</t>
  </si>
  <si>
    <t>18-25287</t>
  </si>
  <si>
    <t>18-21943</t>
  </si>
  <si>
    <t>18-25501</t>
  </si>
  <si>
    <t>18-24664</t>
  </si>
  <si>
    <t>18-21937</t>
  </si>
  <si>
    <t>18-24332</t>
  </si>
  <si>
    <t>18-27688</t>
  </si>
  <si>
    <t>18-27401</t>
  </si>
  <si>
    <t>18-28387</t>
  </si>
  <si>
    <t>18-22576</t>
  </si>
  <si>
    <t>18-23838</t>
  </si>
  <si>
    <t>18-26287</t>
  </si>
  <si>
    <t>18-30673</t>
  </si>
  <si>
    <t>18-22007</t>
  </si>
  <si>
    <t>18-22833</t>
  </si>
  <si>
    <t>18-22914</t>
  </si>
  <si>
    <t>18-24142</t>
  </si>
  <si>
    <t>18-23033</t>
  </si>
  <si>
    <t>18-26455</t>
  </si>
  <si>
    <t>18-25497</t>
  </si>
  <si>
    <t>18-27054</t>
  </si>
  <si>
    <t>18-24109</t>
  </si>
  <si>
    <t>18-29315</t>
  </si>
  <si>
    <t>18-25599</t>
  </si>
  <si>
    <t>18-23280</t>
  </si>
  <si>
    <t>18-24335</t>
  </si>
  <si>
    <t>18-26960</t>
  </si>
  <si>
    <t>18-22718</t>
  </si>
  <si>
    <t>18-25047</t>
  </si>
  <si>
    <t>18-25272</t>
  </si>
  <si>
    <t>18-25641</t>
  </si>
  <si>
    <t>18-28104</t>
  </si>
  <si>
    <t>18-24783</t>
  </si>
  <si>
    <t>18-28631</t>
  </si>
  <si>
    <t>18-26107</t>
  </si>
  <si>
    <t>18-26824</t>
  </si>
  <si>
    <t>18-27857</t>
  </si>
  <si>
    <t>18-27691</t>
  </si>
  <si>
    <t>18-26059</t>
  </si>
  <si>
    <t>18-24899</t>
  </si>
  <si>
    <t>18-26622</t>
  </si>
  <si>
    <t>18-25091</t>
  </si>
  <si>
    <t>18-29616</t>
  </si>
  <si>
    <t>18-26834</t>
  </si>
  <si>
    <t>18-24169</t>
  </si>
  <si>
    <t>18-23663</t>
  </si>
  <si>
    <t>18-25728</t>
  </si>
  <si>
    <t>18-27858</t>
  </si>
  <si>
    <t>18-22867</t>
  </si>
  <si>
    <t>18-26506</t>
  </si>
  <si>
    <t>18-22974</t>
  </si>
  <si>
    <t>18-25244</t>
  </si>
  <si>
    <t>18-25973</t>
  </si>
  <si>
    <t>18-28007</t>
  </si>
  <si>
    <t>18-26307</t>
  </si>
  <si>
    <t>18-26308</t>
  </si>
  <si>
    <t>18-25299</t>
  </si>
  <si>
    <t>18-26982</t>
  </si>
  <si>
    <t>18-90069</t>
  </si>
  <si>
    <t>18-28936</t>
  </si>
  <si>
    <t>18-25833</t>
  </si>
  <si>
    <t>18-24448</t>
  </si>
  <si>
    <t>18-24977</t>
  </si>
  <si>
    <t>18-28094</t>
  </si>
  <si>
    <t>18-28284</t>
  </si>
  <si>
    <t>18-29038</t>
  </si>
  <si>
    <t>18-27016</t>
  </si>
  <si>
    <t>18-28170</t>
  </si>
  <si>
    <t>18-28701</t>
  </si>
  <si>
    <t>18-24655</t>
  </si>
  <si>
    <t>18-22014</t>
  </si>
  <si>
    <t>18-27014</t>
  </si>
  <si>
    <t>18-31211</t>
  </si>
  <si>
    <t>18-25137</t>
  </si>
  <si>
    <t>18-26489</t>
  </si>
  <si>
    <t>18-27657</t>
  </si>
  <si>
    <t>18-24764</t>
  </si>
  <si>
    <t>18-25628</t>
  </si>
  <si>
    <t>18-24979</t>
  </si>
  <si>
    <t>18-28092</t>
  </si>
  <si>
    <t>18-25681</t>
  </si>
  <si>
    <t>18-28279</t>
  </si>
  <si>
    <t>18-28404</t>
  </si>
  <si>
    <t>18-29449</t>
  </si>
  <si>
    <t>18-22707</t>
  </si>
  <si>
    <t>18-25972</t>
  </si>
  <si>
    <t>18-24871</t>
  </si>
  <si>
    <t>18-25456</t>
  </si>
  <si>
    <t>18-29942</t>
  </si>
  <si>
    <t>18-28386</t>
  </si>
  <si>
    <t>18-25028</t>
  </si>
  <si>
    <t>18-30184</t>
  </si>
  <si>
    <t>18-27702</t>
  </si>
  <si>
    <t>18-25517</t>
  </si>
  <si>
    <t>18-23564</t>
  </si>
  <si>
    <t>18-29589</t>
  </si>
  <si>
    <t>18-24787</t>
  </si>
  <si>
    <t>18-26696</t>
  </si>
  <si>
    <t>18-27674</t>
  </si>
  <si>
    <t>18-28780</t>
  </si>
  <si>
    <t>18-32719</t>
  </si>
  <si>
    <t>18-27472</t>
  </si>
  <si>
    <t>18-26602</t>
  </si>
  <si>
    <t>18-28937</t>
  </si>
  <si>
    <t>18-28466</t>
  </si>
  <si>
    <t>18-27840</t>
  </si>
  <si>
    <t>18-27408</t>
  </si>
  <si>
    <t>18-29201</t>
  </si>
  <si>
    <t>18-29695</t>
  </si>
  <si>
    <t>18-29710</t>
  </si>
  <si>
    <t>18-25624</t>
  </si>
  <si>
    <t>18-28674</t>
  </si>
  <si>
    <t>18-30045</t>
  </si>
  <si>
    <t>18-28070</t>
  </si>
  <si>
    <t>18-26463</t>
  </si>
  <si>
    <t>18-29694</t>
  </si>
  <si>
    <t>18-27416</t>
  </si>
  <si>
    <t>18-24980</t>
  </si>
  <si>
    <t>18-28935</t>
  </si>
  <si>
    <t>18-29764</t>
  </si>
  <si>
    <t>18-28813</t>
  </si>
  <si>
    <t>18-29223</t>
  </si>
  <si>
    <t>18-25455</t>
  </si>
  <si>
    <t>18-29208</t>
  </si>
  <si>
    <t>18-24411</t>
  </si>
  <si>
    <t>18-28995</t>
  </si>
  <si>
    <t>18-32227</t>
  </si>
  <si>
    <t>18-25992</t>
  </si>
  <si>
    <t>18-29136</t>
  </si>
  <si>
    <t>18-30033</t>
  </si>
  <si>
    <t>18-29089</t>
  </si>
  <si>
    <t>18-28761</t>
  </si>
  <si>
    <t>18-22532</t>
  </si>
  <si>
    <t>18-30243</t>
  </si>
  <si>
    <t>18-26113</t>
  </si>
  <si>
    <t>18-28686</t>
  </si>
  <si>
    <t>18-21368</t>
  </si>
  <si>
    <t>18-25885</t>
  </si>
  <si>
    <t>18-27030</t>
  </si>
  <si>
    <t>18-23816</t>
  </si>
  <si>
    <t>18-28341</t>
  </si>
  <si>
    <t>18-32379</t>
  </si>
  <si>
    <t>18-30709</t>
  </si>
  <si>
    <t>18-28137</t>
  </si>
  <si>
    <t>18-30708</t>
  </si>
  <si>
    <t>18-27349</t>
  </si>
  <si>
    <t>18-32095</t>
  </si>
  <si>
    <t>18-28455</t>
  </si>
  <si>
    <t>18-29194</t>
  </si>
  <si>
    <t>18-29887</t>
  </si>
  <si>
    <t>18-27017</t>
  </si>
  <si>
    <t>18-29210</t>
  </si>
  <si>
    <t>18-29281</t>
  </si>
  <si>
    <t>18-30158</t>
  </si>
  <si>
    <t>18-27665</t>
  </si>
  <si>
    <t>18-26831</t>
  </si>
  <si>
    <t>18-31348</t>
  </si>
  <si>
    <t>18-26298</t>
  </si>
  <si>
    <t>18-23605</t>
  </si>
  <si>
    <t>18-22533</t>
  </si>
  <si>
    <t>18-27414</t>
  </si>
  <si>
    <t>18-26058</t>
  </si>
  <si>
    <t>18-26658</t>
  </si>
  <si>
    <t>18-28523</t>
  </si>
  <si>
    <t>18-32634</t>
  </si>
  <si>
    <t>18-90084</t>
  </si>
  <si>
    <t>18-29991</t>
  </si>
  <si>
    <t>18-32365</t>
  </si>
  <si>
    <t>18-26160</t>
  </si>
  <si>
    <t>18-29186</t>
  </si>
  <si>
    <t>18-34997</t>
  </si>
  <si>
    <t>18-29528</t>
  </si>
  <si>
    <t>18-22546</t>
  </si>
  <si>
    <t>18-29250</t>
  </si>
  <si>
    <t>18-25053</t>
  </si>
  <si>
    <t>18-28956</t>
  </si>
  <si>
    <t>18-27599</t>
  </si>
  <si>
    <t>18-28088</t>
  </si>
  <si>
    <t>18-28699</t>
  </si>
  <si>
    <t>18-23000</t>
  </si>
  <si>
    <t>18-28287</t>
  </si>
  <si>
    <t>18-29590</t>
  </si>
  <si>
    <t>18-28454</t>
  </si>
  <si>
    <t>18-25733</t>
  </si>
  <si>
    <t>18-27505</t>
  </si>
  <si>
    <t>18-25359</t>
  </si>
  <si>
    <t>18-26817</t>
  </si>
  <si>
    <t>18-28593</t>
  </si>
  <si>
    <t>18-30390</t>
  </si>
  <si>
    <t>18-28420</t>
  </si>
  <si>
    <t>18-25883</t>
  </si>
  <si>
    <t>18-31330</t>
  </si>
  <si>
    <t>18-28136</t>
  </si>
  <si>
    <t>18-31870</t>
  </si>
  <si>
    <t>18-29604</t>
  </si>
  <si>
    <t>18-27060</t>
  </si>
  <si>
    <t>18-25783</t>
  </si>
  <si>
    <t>18-29807</t>
  </si>
  <si>
    <t>18-31407</t>
  </si>
  <si>
    <t>18-28991</t>
  </si>
  <si>
    <t>18-26529</t>
  </si>
  <si>
    <t>18-31347</t>
  </si>
  <si>
    <t>18-28687</t>
  </si>
  <si>
    <t>18-29137</t>
  </si>
  <si>
    <t>18-32400</t>
  </si>
  <si>
    <t>18-24637</t>
  </si>
  <si>
    <t>18-33740</t>
  </si>
  <si>
    <t>18-24786</t>
  </si>
  <si>
    <t>18-32328</t>
  </si>
  <si>
    <t>18-34594</t>
  </si>
  <si>
    <t>18-26219</t>
  </si>
  <si>
    <t>18-32876</t>
  </si>
  <si>
    <t>18-26568</t>
  </si>
  <si>
    <t>18-26717</t>
  </si>
  <si>
    <t>18-29523</t>
  </si>
  <si>
    <t>18-33511</t>
  </si>
  <si>
    <t>18-30247</t>
  </si>
  <si>
    <t>18-29706</t>
  </si>
  <si>
    <t>18-30932</t>
  </si>
  <si>
    <t>18-30334</t>
  </si>
  <si>
    <t>18-28328</t>
  </si>
  <si>
    <t>18-32007</t>
  </si>
  <si>
    <t>18-29731</t>
  </si>
  <si>
    <t>18-32710</t>
  </si>
  <si>
    <t>18-32570</t>
  </si>
  <si>
    <t>18-31104</t>
  </si>
  <si>
    <t>18-28816</t>
  </si>
  <si>
    <t>18-30990</t>
  </si>
  <si>
    <t>18-34428</t>
  </si>
  <si>
    <t>18-28673</t>
  </si>
  <si>
    <t>18-29536</t>
  </si>
  <si>
    <t>18-30903</t>
  </si>
  <si>
    <t>18-29858</t>
  </si>
  <si>
    <t>18-29296</t>
  </si>
  <si>
    <t>18-28452</t>
  </si>
  <si>
    <t>18-30117</t>
  </si>
  <si>
    <t>18-33447</t>
  </si>
  <si>
    <t>18-32366</t>
  </si>
  <si>
    <t>18-28397</t>
  </si>
  <si>
    <t>18-30043</t>
  </si>
  <si>
    <t>18-24531</t>
  </si>
  <si>
    <t>18-30352</t>
  </si>
  <si>
    <t>18-29464</t>
  </si>
  <si>
    <t>18-32473</t>
  </si>
  <si>
    <t>18-32471</t>
  </si>
  <si>
    <t>18-27043</t>
  </si>
  <si>
    <t>18-29497</t>
  </si>
  <si>
    <t>18-28476</t>
  </si>
  <si>
    <t>18-22813</t>
  </si>
  <si>
    <t>18-29732</t>
  </si>
  <si>
    <t>18-28607</t>
  </si>
  <si>
    <t>18-29531</t>
  </si>
  <si>
    <t>18-24685</t>
  </si>
  <si>
    <t>18-28622</t>
  </si>
  <si>
    <t>18-24601</t>
  </si>
  <si>
    <t>18-26449</t>
  </si>
  <si>
    <t>18-34208</t>
  </si>
  <si>
    <t>18-33714</t>
  </si>
  <si>
    <t>18-33629</t>
  </si>
  <si>
    <t>18-30891</t>
  </si>
  <si>
    <t>18-30146</t>
  </si>
  <si>
    <t>18-29863</t>
  </si>
  <si>
    <t>18-29442</t>
  </si>
  <si>
    <t>18-31371</t>
  </si>
  <si>
    <t>18-34563</t>
  </si>
  <si>
    <t>18-28655</t>
  </si>
  <si>
    <t>18-29333</t>
  </si>
  <si>
    <t>18-26208</t>
  </si>
  <si>
    <t>18-31121</t>
  </si>
  <si>
    <t>18-25498</t>
  </si>
  <si>
    <t>18-28779</t>
  </si>
  <si>
    <t>18-33470</t>
  </si>
  <si>
    <t>18-29609</t>
  </si>
  <si>
    <t>18-28628</t>
  </si>
  <si>
    <t>18-32906</t>
  </si>
  <si>
    <t>18-34298</t>
  </si>
  <si>
    <t>18-33692</t>
  </si>
  <si>
    <t>18-30562</t>
  </si>
  <si>
    <t>18-29784</t>
  </si>
  <si>
    <t>18-29771</t>
  </si>
  <si>
    <t>18-30047</t>
  </si>
  <si>
    <t>18-24755</t>
  </si>
  <si>
    <t>18-33096</t>
  </si>
  <si>
    <t>18-28672</t>
  </si>
  <si>
    <t>18-27935</t>
  </si>
  <si>
    <t>18-34873</t>
  </si>
  <si>
    <t>18-28203</t>
  </si>
  <si>
    <t>18-23784</t>
  </si>
  <si>
    <t>18-34330</t>
  </si>
  <si>
    <t>18-27044</t>
  </si>
  <si>
    <t>18-30021</t>
  </si>
  <si>
    <t>18-27409</t>
  </si>
  <si>
    <t>18-29461</t>
  </si>
  <si>
    <t>18-33205</t>
  </si>
  <si>
    <t>18-30892</t>
  </si>
  <si>
    <t>18-28785</t>
  </si>
  <si>
    <t>18-32958</t>
  </si>
  <si>
    <t>18-31475</t>
  </si>
  <si>
    <t>18-30316</t>
  </si>
  <si>
    <t>18-33209</t>
  </si>
  <si>
    <t>18-32698</t>
  </si>
  <si>
    <t>18-28868</t>
  </si>
  <si>
    <t>18-28869</t>
  </si>
  <si>
    <t>18-31646</t>
  </si>
  <si>
    <t>18-24351</t>
  </si>
  <si>
    <t>18-28698</t>
  </si>
  <si>
    <t>18-27934</t>
  </si>
  <si>
    <t>18-32849</t>
  </si>
  <si>
    <t>18-31290</t>
  </si>
  <si>
    <t>18-28630</t>
  </si>
  <si>
    <t>18-35121</t>
  </si>
  <si>
    <t>18-33402</t>
  </si>
  <si>
    <t>18-33757</t>
  </si>
  <si>
    <t>18-29297</t>
  </si>
  <si>
    <t>18-30511</t>
  </si>
  <si>
    <t>18-31797</t>
  </si>
  <si>
    <t>18-29799</t>
  </si>
  <si>
    <t>18-28483</t>
  </si>
  <si>
    <t>18-33993</t>
  </si>
  <si>
    <t>18-32756</t>
  </si>
  <si>
    <t>18-28068</t>
  </si>
  <si>
    <t>18-27178</t>
  </si>
  <si>
    <t>18-32038</t>
  </si>
  <si>
    <t>18-28188</t>
  </si>
  <si>
    <t>18-31638</t>
  </si>
  <si>
    <t>18-33502</t>
  </si>
  <si>
    <t>18-30447</t>
  </si>
  <si>
    <t>18-27579</t>
  </si>
  <si>
    <t>18-32201</t>
  </si>
  <si>
    <t>18-25380</t>
  </si>
  <si>
    <t>18-27110</t>
  </si>
  <si>
    <t>18-32223</t>
  </si>
  <si>
    <t>18-28969</t>
  </si>
  <si>
    <t>18-29118</t>
  </si>
  <si>
    <t>18-29867</t>
  </si>
  <si>
    <t>18-34652</t>
  </si>
  <si>
    <t>18-28436</t>
  </si>
  <si>
    <t>18-25108</t>
  </si>
  <si>
    <t>18-28111</t>
  </si>
  <si>
    <t>18-31370</t>
  </si>
  <si>
    <t>18-29847</t>
  </si>
  <si>
    <t>18-29848</t>
  </si>
  <si>
    <t>18-28316</t>
  </si>
  <si>
    <t>18-22950</t>
  </si>
  <si>
    <t>18-34698</t>
  </si>
  <si>
    <t>18-34933</t>
  </si>
  <si>
    <t>18-24482</t>
  </si>
  <si>
    <t>18-33562</t>
  </si>
  <si>
    <t>18-26453</t>
  </si>
  <si>
    <t>18-33662</t>
  </si>
  <si>
    <t>18-34291</t>
  </si>
  <si>
    <t>18-34398</t>
  </si>
  <si>
    <t>18-32348</t>
  </si>
  <si>
    <t>18-34892</t>
  </si>
  <si>
    <t>18-31400</t>
  </si>
  <si>
    <t>18-28453</t>
  </si>
  <si>
    <t>18-29986</t>
  </si>
  <si>
    <t>18-30132</t>
  </si>
  <si>
    <t>18-30124</t>
  </si>
  <si>
    <t>18-29722</t>
  </si>
  <si>
    <t>18-28437</t>
  </si>
  <si>
    <t>18-27063</t>
  </si>
  <si>
    <t>18-28471</t>
  </si>
  <si>
    <t>18-32899</t>
  </si>
  <si>
    <t>18-29438</t>
  </si>
  <si>
    <t>18-31547</t>
  </si>
  <si>
    <t>18-32746</t>
  </si>
  <si>
    <t>18-25109</t>
  </si>
  <si>
    <t>18-25264</t>
  </si>
  <si>
    <t>18-34288</t>
  </si>
  <si>
    <t>18-28336</t>
  </si>
  <si>
    <t>18-34566</t>
  </si>
  <si>
    <t>18-31546</t>
  </si>
  <si>
    <t>18-90109</t>
  </si>
  <si>
    <t>18-27102</t>
  </si>
  <si>
    <t>18-22342</t>
  </si>
  <si>
    <t>18-30765</t>
  </si>
  <si>
    <t>18-30955</t>
  </si>
  <si>
    <t>18-30054</t>
  </si>
  <si>
    <t>18-31672</t>
  </si>
  <si>
    <t>18-30873</t>
  </si>
  <si>
    <t>18-32453</t>
  </si>
  <si>
    <t>18-23785</t>
  </si>
  <si>
    <t>18-24447</t>
  </si>
  <si>
    <t>18-30576</t>
  </si>
  <si>
    <t>18-25527</t>
  </si>
  <si>
    <t>18-32425</t>
  </si>
  <si>
    <t>18-26809</t>
  </si>
  <si>
    <t>18-30910</t>
  </si>
  <si>
    <t>18-25525</t>
  </si>
  <si>
    <t>18-29130</t>
  </si>
  <si>
    <t>18-26412</t>
  </si>
  <si>
    <t>18-30385</t>
  </si>
  <si>
    <t>18-28458</t>
  </si>
  <si>
    <t>18-29370</t>
  </si>
  <si>
    <t>18-29795</t>
  </si>
  <si>
    <t>18-34297</t>
  </si>
  <si>
    <t>18-30503</t>
  </si>
  <si>
    <t>18-24709</t>
  </si>
  <si>
    <t>18-27085</t>
  </si>
  <si>
    <t>1ο Ε2 2014</t>
  </si>
  <si>
    <t>28 Φεβ</t>
  </si>
  <si>
    <t>2 Μαρ</t>
  </si>
  <si>
    <t>4 3</t>
  </si>
  <si>
    <t>ΗΡΑΚΛΕΙΟ Ο.Α.Α.</t>
  </si>
  <si>
    <t>Νικηφοράκης Σταύρος</t>
  </si>
  <si>
    <t>16</t>
  </si>
  <si>
    <t>Κ16 Δ</t>
  </si>
  <si>
    <t xml:space="preserve">0 0 0 0 1 2 3 4 9 7 6 8 10 5 11 12 </t>
  </si>
  <si>
    <t>ok</t>
  </si>
  <si>
    <t>ΝΑΟΥΜ Μ - ΜΑΘΙΟΥΔΑΚΗ Π</t>
  </si>
  <si>
    <t/>
  </si>
  <si>
    <t>ΔΙΓΑΛΑΚΗ Κ - ΤΣΑΓΚΑΡΑΚΗ Α</t>
  </si>
  <si>
    <t>-</t>
  </si>
  <si>
    <t>ΤΣΕΛΟΥ Α - ΑΓΓΕΛΑΤΟΥ-ΡΑΦΤΟΠΟΥΛΟΥ Α</t>
  </si>
  <si>
    <t>ΚΑΡΠΟΥΖΗ Ο - ΤΖΑΝΟΠΟΥΛΟΥ Α</t>
  </si>
  <si>
    <t>ΠΟΔΑΡΑ Ι - ΚΑΛΑΤΖΗ Μ</t>
  </si>
  <si>
    <t>ΝΤΟΥΜΑ Δ - ΖΟΥΡΙΔΗ Ε</t>
  </si>
  <si>
    <t>ΛΑΘΟΥΡΗ Ι - ΤΣΙΑΡΑ Ι</t>
  </si>
  <si>
    <t>ΤΣΕΡΕΓΚΟΥΝΗ Α - ΚΑΛΟΥΜΕΝΟΥ Μ</t>
  </si>
  <si>
    <t>ΜΑΡΚΑΚΗ Μ - ΚΡΟΥΣΤΑΛΑΚΗ Α</t>
  </si>
  <si>
    <t>ΑΜΠΑΤΖΙΔΗ Ν - ΤΑΒΛΑ Ε</t>
  </si>
  <si>
    <t>ΜΑΡΙΝΟΠΟΥΛΟΥ Χ - ΔΕΜΕΛΙΔΗ Α</t>
  </si>
  <si>
    <t>ΓΚΟΓΚΟΥ Κ - ΓΡΙΒΑ Β</t>
  </si>
  <si>
    <t>ΝΑΟΥΜ - ΜΑΘΙΟΥΔΑΚΗ</t>
  </si>
  <si>
    <t xml:space="preserve"> - </t>
  </si>
  <si>
    <t>ΝΤΟΥΜΑ - ΖΟΥΡΙΔΗ</t>
  </si>
  <si>
    <t>ΛΑΘΟΥΡΗ - ΤΣΙΑΡΑ</t>
  </si>
  <si>
    <t>ΓΚΟΓΚΟΥ - ΓΡΙΒΑ</t>
  </si>
  <si>
    <t>med</t>
  </si>
  <si>
    <t>46, 62, (10-6)</t>
  </si>
  <si>
    <t>62, 60</t>
  </si>
  <si>
    <t>wo</t>
  </si>
  <si>
    <t>32 ret</t>
  </si>
  <si>
    <t>64, 63</t>
  </si>
  <si>
    <t>60, 62</t>
  </si>
  <si>
    <t>75, 64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</si>
</sst>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.00000"/>
    <numFmt numFmtId="166" formatCode="0.0000"/>
    <numFmt numFmtId="167" formatCode="0.0"/>
  </numFmts>
  <fonts count="4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color indexed="10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b/>
      <sz val="7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u/>
      <sz val="14"/>
      <name val="Arial"/>
      <family val="2"/>
      <charset val="161"/>
    </font>
    <font>
      <i/>
      <sz val="9"/>
      <name val="Arial"/>
      <family val="2"/>
      <charset val="161"/>
    </font>
    <font>
      <b/>
      <sz val="18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sz val="9"/>
      <name val="Verdana"/>
      <family val="2"/>
      <charset val="161"/>
    </font>
    <font>
      <sz val="9"/>
      <color theme="1"/>
      <name val="Verdana"/>
      <family val="2"/>
      <charset val="161"/>
    </font>
    <font>
      <sz val="9"/>
      <name val="Verdana"/>
      <family val="2"/>
      <charset val="161"/>
    </font>
    <font>
      <b/>
      <sz val="10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b/>
      <i/>
      <sz val="10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sz val="18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b/>
      <sz val="12"/>
      <color rgb="FFC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7" fillId="0" borderId="0"/>
  </cellStyleXfs>
  <cellXfs count="424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quotePrefix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17" fillId="0" borderId="0" xfId="0" applyFont="1"/>
    <xf numFmtId="0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1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6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left" vertical="center"/>
    </xf>
    <xf numFmtId="0" fontId="16" fillId="6" borderId="2" xfId="0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5" fillId="5" borderId="16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left" vertical="center"/>
    </xf>
    <xf numFmtId="0" fontId="16" fillId="0" borderId="16" xfId="0" applyFont="1" applyFill="1" applyBorder="1" applyAlignment="1" applyProtection="1">
      <alignment horizontal="left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left" vertical="center"/>
    </xf>
    <xf numFmtId="0" fontId="16" fillId="7" borderId="16" xfId="0" applyFont="1" applyFill="1" applyBorder="1" applyAlignment="1" applyProtection="1">
      <alignment horizontal="center" vertical="center"/>
    </xf>
    <xf numFmtId="0" fontId="16" fillId="6" borderId="16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left" vertical="center"/>
    </xf>
    <xf numFmtId="0" fontId="5" fillId="7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5" fillId="7" borderId="16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6" fillId="6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4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vertical="center"/>
    </xf>
    <xf numFmtId="0" fontId="8" fillId="2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5" fillId="9" borderId="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9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3" fillId="8" borderId="13" xfId="0" applyFont="1" applyFill="1" applyBorder="1" applyAlignment="1" applyProtection="1">
      <alignment horizontal="left" vertical="center"/>
      <protection locked="0"/>
    </xf>
    <xf numFmtId="0" fontId="33" fillId="8" borderId="14" xfId="0" applyFont="1" applyFill="1" applyBorder="1" applyAlignment="1" applyProtection="1">
      <alignment horizontal="left" vertical="center"/>
      <protection locked="0"/>
    </xf>
    <xf numFmtId="0" fontId="17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quotePrefix="1" applyFont="1" applyBorder="1" applyAlignment="1" applyProtection="1">
      <alignment vertical="center"/>
      <protection locked="0"/>
    </xf>
    <xf numFmtId="0" fontId="2" fillId="0" borderId="0" xfId="0" quotePrefix="1" applyFont="1" applyBorder="1" applyAlignment="1" applyProtection="1">
      <alignment horizontal="left" vertical="center"/>
      <protection locked="0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7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quotePrefix="1" applyNumberFormat="1" applyFont="1" applyBorder="1" applyAlignment="1" applyProtection="1">
      <alignment vertical="center"/>
      <protection locked="0"/>
    </xf>
    <xf numFmtId="0" fontId="34" fillId="10" borderId="8" xfId="0" applyNumberFormat="1" applyFont="1" applyFill="1" applyBorder="1" applyAlignment="1">
      <alignment horizontal="center" vertical="center"/>
    </xf>
    <xf numFmtId="0" fontId="34" fillId="11" borderId="8" xfId="0" applyNumberFormat="1" applyFont="1" applyFill="1" applyBorder="1" applyAlignment="1">
      <alignment horizontal="center" vertical="center"/>
    </xf>
    <xf numFmtId="167" fontId="3" fillId="8" borderId="8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37" fillId="2" borderId="8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37" fillId="13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17" fillId="1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righ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5" xfId="0" quotePrefix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2" xfId="0" quotePrefix="1" applyNumberFormat="1" applyFont="1" applyFill="1" applyBorder="1" applyAlignment="1" applyProtection="1">
      <alignment vertical="center"/>
    </xf>
    <xf numFmtId="0" fontId="26" fillId="2" borderId="12" xfId="0" applyNumberFormat="1" applyFont="1" applyFill="1" applyBorder="1" applyAlignment="1" applyProtection="1">
      <alignment horizontal="center" vertical="center"/>
    </xf>
    <xf numFmtId="167" fontId="16" fillId="8" borderId="8" xfId="0" applyNumberFormat="1" applyFont="1" applyFill="1" applyBorder="1" applyAlignment="1" applyProtection="1">
      <alignment horizontal="center" vertical="center"/>
    </xf>
    <xf numFmtId="0" fontId="37" fillId="2" borderId="1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17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34" fillId="12" borderId="8" xfId="0" applyNumberFormat="1" applyFont="1" applyFill="1" applyBorder="1" applyAlignment="1">
      <alignment horizontal="center" vertical="center"/>
    </xf>
    <xf numFmtId="0" fontId="36" fillId="0" borderId="0" xfId="0" applyFont="1"/>
    <xf numFmtId="167" fontId="3" fillId="0" borderId="8" xfId="0" applyNumberFormat="1" applyFont="1" applyBorder="1" applyAlignment="1" applyProtection="1">
      <alignment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Border="1" applyAlignment="1" applyProtection="1">
      <alignment horizontal="center" vertical="center"/>
    </xf>
    <xf numFmtId="0" fontId="43" fillId="8" borderId="15" xfId="0" applyFont="1" applyFill="1" applyBorder="1" applyAlignment="1" applyProtection="1">
      <alignment horizontal="left" vertical="center"/>
      <protection locked="0"/>
    </xf>
    <xf numFmtId="0" fontId="43" fillId="8" borderId="13" xfId="0" applyFont="1" applyFill="1" applyBorder="1" applyAlignment="1" applyProtection="1">
      <alignment horizontal="left" vertical="center"/>
      <protection locked="0"/>
    </xf>
    <xf numFmtId="0" fontId="44" fillId="8" borderId="13" xfId="0" applyFont="1" applyFill="1" applyBorder="1" applyAlignment="1" applyProtection="1">
      <alignment horizontal="left" vertical="center"/>
      <protection locked="0"/>
    </xf>
    <xf numFmtId="49" fontId="43" fillId="8" borderId="13" xfId="0" applyNumberFormat="1" applyFont="1" applyFill="1" applyBorder="1" applyAlignment="1" applyProtection="1">
      <alignment horizontal="left" vertical="center"/>
      <protection locked="0"/>
    </xf>
    <xf numFmtId="0" fontId="43" fillId="8" borderId="14" xfId="0" applyFont="1" applyFill="1" applyBorder="1" applyAlignment="1" applyProtection="1">
      <alignment horizontal="left" vertical="center"/>
      <protection locked="0"/>
    </xf>
    <xf numFmtId="0" fontId="16" fillId="8" borderId="8" xfId="0" applyNumberFormat="1" applyFont="1" applyFill="1" applyBorder="1" applyAlignment="1" applyProtection="1">
      <alignment horizontal="center" vertical="center"/>
    </xf>
    <xf numFmtId="0" fontId="16" fillId="2" borderId="12" xfId="0" applyNumberFormat="1" applyFont="1" applyFill="1" applyBorder="1" applyAlignment="1" applyProtection="1">
      <alignment horizontal="center" vertical="center"/>
    </xf>
    <xf numFmtId="0" fontId="2" fillId="0" borderId="2" xfId="0" quotePrefix="1" applyNumberFormat="1" applyFont="1" applyFill="1" applyBorder="1" applyAlignment="1" applyProtection="1">
      <alignment vertical="center"/>
    </xf>
    <xf numFmtId="0" fontId="3" fillId="8" borderId="8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167" fontId="8" fillId="0" borderId="0" xfId="0" quotePrefix="1" applyNumberFormat="1" applyFont="1" applyFill="1" applyBorder="1" applyAlignment="1" applyProtection="1">
      <alignment horizontal="center" vertical="center"/>
    </xf>
    <xf numFmtId="167" fontId="8" fillId="2" borderId="8" xfId="0" applyNumberFormat="1" applyFont="1" applyFill="1" applyBorder="1" applyAlignment="1" applyProtection="1">
      <alignment horizontal="center" vertical="center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2" xfId="0" quotePrefix="1" applyNumberFormat="1" applyFont="1" applyFill="1" applyBorder="1" applyAlignment="1" applyProtection="1">
      <alignment vertical="center"/>
    </xf>
    <xf numFmtId="167" fontId="8" fillId="0" borderId="5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7" fontId="18" fillId="0" borderId="0" xfId="0" quotePrefix="1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Alignment="1" applyProtection="1">
      <alignment vertical="center"/>
      <protection locked="0"/>
    </xf>
    <xf numFmtId="0" fontId="2" fillId="14" borderId="8" xfId="0" applyNumberFormat="1" applyFont="1" applyFill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0" fontId="36" fillId="0" borderId="11" xfId="0" applyFont="1" applyBorder="1" applyAlignment="1" applyProtection="1">
      <alignment horizontal="center" vertical="center"/>
    </xf>
    <xf numFmtId="0" fontId="36" fillId="14" borderId="8" xfId="0" quotePrefix="1" applyFont="1" applyFill="1" applyBorder="1" applyAlignment="1" applyProtection="1">
      <alignment horizontal="center" vertical="center"/>
    </xf>
    <xf numFmtId="0" fontId="36" fillId="14" borderId="11" xfId="0" quotePrefix="1" applyFont="1" applyFill="1" applyBorder="1" applyAlignment="1" applyProtection="1">
      <alignment horizontal="center" vertical="center"/>
    </xf>
    <xf numFmtId="0" fontId="36" fillId="14" borderId="8" xfId="0" applyFont="1" applyFill="1" applyBorder="1" applyAlignment="1" applyProtection="1">
      <alignment horizontal="center" vertical="center"/>
    </xf>
    <xf numFmtId="0" fontId="36" fillId="14" borderId="11" xfId="0" applyFont="1" applyFill="1" applyBorder="1" applyAlignment="1" applyProtection="1">
      <alignment horizontal="center" vertical="center"/>
    </xf>
    <xf numFmtId="0" fontId="36" fillId="14" borderId="15" xfId="0" quotePrefix="1" applyFont="1" applyFill="1" applyBorder="1" applyAlignment="1" applyProtection="1">
      <alignment horizontal="center" vertical="center"/>
    </xf>
    <xf numFmtId="0" fontId="36" fillId="14" borderId="15" xfId="0" applyFont="1" applyFill="1" applyBorder="1" applyAlignment="1" applyProtection="1">
      <alignment horizontal="center" vertical="center"/>
    </xf>
    <xf numFmtId="0" fontId="36" fillId="14" borderId="4" xfId="0" applyFont="1" applyFill="1" applyBorder="1" applyAlignment="1" applyProtection="1">
      <alignment horizontal="center" vertical="center"/>
    </xf>
    <xf numFmtId="0" fontId="36" fillId="15" borderId="10" xfId="0" applyFont="1" applyFill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center" vertical="center"/>
    </xf>
    <xf numFmtId="0" fontId="36" fillId="15" borderId="9" xfId="0" applyFont="1" applyFill="1" applyBorder="1" applyAlignment="1" applyProtection="1">
      <alignment horizontal="center" vertical="center"/>
    </xf>
    <xf numFmtId="0" fontId="36" fillId="11" borderId="15" xfId="0" applyFont="1" applyFill="1" applyBorder="1" applyAlignment="1" applyProtection="1">
      <alignment horizontal="center" vertical="center"/>
    </xf>
    <xf numFmtId="0" fontId="36" fillId="11" borderId="4" xfId="0" applyFont="1" applyFill="1" applyBorder="1" applyAlignment="1" applyProtection="1">
      <alignment horizontal="center" vertical="center"/>
    </xf>
    <xf numFmtId="0" fontId="36" fillId="11" borderId="13" xfId="0" applyFont="1" applyFill="1" applyBorder="1" applyAlignment="1" applyProtection="1">
      <alignment horizontal="center" vertical="center"/>
    </xf>
    <xf numFmtId="0" fontId="36" fillId="11" borderId="5" xfId="0" applyFont="1" applyFill="1" applyBorder="1" applyAlignment="1" applyProtection="1">
      <alignment horizontal="center" vertical="center"/>
    </xf>
    <xf numFmtId="0" fontId="36" fillId="11" borderId="14" xfId="0" applyFont="1" applyFill="1" applyBorder="1" applyAlignment="1" applyProtection="1">
      <alignment horizontal="center" vertical="center"/>
    </xf>
    <xf numFmtId="0" fontId="36" fillId="11" borderId="7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6" fillId="0" borderId="6" xfId="0" applyFont="1" applyBorder="1" applyAlignment="1" applyProtection="1">
      <alignment horizontal="center" vertical="center"/>
    </xf>
    <xf numFmtId="0" fontId="36" fillId="14" borderId="13" xfId="0" quotePrefix="1" applyFont="1" applyFill="1" applyBorder="1" applyAlignment="1" applyProtection="1">
      <alignment horizontal="center" vertical="center"/>
    </xf>
    <xf numFmtId="0" fontId="36" fillId="14" borderId="13" xfId="0" applyFont="1" applyFill="1" applyBorder="1" applyAlignment="1" applyProtection="1">
      <alignment horizontal="center" vertical="center"/>
    </xf>
    <xf numFmtId="0" fontId="36" fillId="14" borderId="5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36" fillId="0" borderId="3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horizontal="center" vertical="center"/>
    </xf>
    <xf numFmtId="0" fontId="36" fillId="0" borderId="6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/>
    </xf>
    <xf numFmtId="0" fontId="35" fillId="15" borderId="10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0" fontId="35" fillId="15" borderId="9" xfId="0" applyFont="1" applyFill="1" applyBorder="1" applyAlignment="1" applyProtection="1">
      <alignment horizontal="center" vertical="center" wrapText="1"/>
    </xf>
    <xf numFmtId="0" fontId="36" fillId="11" borderId="6" xfId="0" applyFont="1" applyFill="1" applyBorder="1" applyAlignment="1" applyProtection="1">
      <alignment horizontal="center" vertical="center"/>
    </xf>
    <xf numFmtId="0" fontId="36" fillId="11" borderId="0" xfId="0" applyFont="1" applyFill="1" applyBorder="1" applyAlignment="1" applyProtection="1">
      <alignment horizontal="center" vertical="center"/>
    </xf>
    <xf numFmtId="0" fontId="36" fillId="11" borderId="9" xfId="0" applyFont="1" applyFill="1" applyBorder="1" applyAlignment="1" applyProtection="1">
      <alignment horizontal="center" vertical="center"/>
    </xf>
    <xf numFmtId="0" fontId="36" fillId="11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16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67" fontId="46" fillId="0" borderId="13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47" fillId="14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9" xfId="0" quotePrefix="1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2" borderId="16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/>
    </xf>
    <xf numFmtId="0" fontId="34" fillId="14" borderId="15" xfId="0" applyFont="1" applyFill="1" applyBorder="1" applyAlignment="1" applyProtection="1">
      <alignment horizontal="center" vertical="center"/>
    </xf>
    <xf numFmtId="0" fontId="34" fillId="14" borderId="13" xfId="0" applyFont="1" applyFill="1" applyBorder="1" applyAlignment="1" applyProtection="1">
      <alignment horizontal="center" vertical="center"/>
    </xf>
    <xf numFmtId="0" fontId="34" fillId="14" borderId="14" xfId="0" applyFont="1" applyFill="1" applyBorder="1" applyAlignment="1" applyProtection="1">
      <alignment horizontal="center" vertical="center"/>
    </xf>
    <xf numFmtId="0" fontId="34" fillId="14" borderId="8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36" fillId="0" borderId="6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9" xfId="0" applyFont="1" applyFill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0" fontId="39" fillId="0" borderId="9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 wrapText="1"/>
    </xf>
    <xf numFmtId="0" fontId="40" fillId="14" borderId="15" xfId="0" applyFont="1" applyFill="1" applyBorder="1" applyAlignment="1" applyProtection="1">
      <alignment horizontal="center" vertical="center" wrapText="1"/>
    </xf>
    <xf numFmtId="0" fontId="40" fillId="14" borderId="13" xfId="0" applyFont="1" applyFill="1" applyBorder="1" applyAlignment="1" applyProtection="1">
      <alignment horizontal="center" vertical="center" wrapText="1"/>
    </xf>
    <xf numFmtId="0" fontId="40" fillId="1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70"/>
  <sheetViews>
    <sheetView showGridLines="0" topLeftCell="A15" zoomScaleNormal="100" workbookViewId="0">
      <selection activeCell="B25" sqref="B25"/>
    </sheetView>
  </sheetViews>
  <sheetFormatPr defaultColWidth="8.85546875" defaultRowHeight="12.75"/>
  <cols>
    <col min="1" max="1" width="22.28515625" style="154" customWidth="1"/>
    <col min="2" max="2" width="30.7109375" style="155" customWidth="1"/>
    <col min="3" max="3" width="8.85546875" style="222" customWidth="1"/>
    <col min="4" max="4" width="6.7109375" style="184" hidden="1" customWidth="1"/>
    <col min="5" max="5" width="4.42578125" style="184" hidden="1" customWidth="1"/>
    <col min="6" max="6" width="6" style="185" hidden="1" customWidth="1"/>
    <col min="7" max="7" width="4.7109375" style="153" hidden="1" customWidth="1"/>
    <col min="8" max="8" width="5" style="153" hidden="1" customWidth="1"/>
    <col min="9" max="10" width="8.85546875" style="153" customWidth="1"/>
    <col min="11" max="16384" width="8.85546875" style="153"/>
  </cols>
  <sheetData>
    <row r="1" spans="1:8" ht="18">
      <c r="A1" s="379" t="s">
        <v>38</v>
      </c>
      <c r="B1" s="379"/>
      <c r="D1" s="176" t="s">
        <v>16</v>
      </c>
      <c r="E1" s="177" t="s">
        <v>9</v>
      </c>
      <c r="F1" s="178"/>
    </row>
    <row r="2" spans="1:8">
      <c r="A2" s="166"/>
      <c r="D2" s="377" t="s">
        <v>10</v>
      </c>
      <c r="E2" s="179">
        <f>VALUE(LEFT(F2,1))</f>
        <v>4</v>
      </c>
      <c r="F2" s="180" t="s">
        <v>5508</v>
      </c>
    </row>
    <row r="3" spans="1:8" ht="15">
      <c r="A3" s="166" t="s">
        <v>3</v>
      </c>
      <c r="B3" s="285" t="s">
        <v>84</v>
      </c>
      <c r="D3" s="378"/>
      <c r="E3" s="181">
        <f>VALUE(RIGHT(F2,1))</f>
        <v>3</v>
      </c>
      <c r="F3" s="178"/>
    </row>
    <row r="4" spans="1:8" ht="15">
      <c r="A4" s="166" t="s">
        <v>4</v>
      </c>
      <c r="B4" s="286" t="s">
        <v>5505</v>
      </c>
      <c r="D4" s="182"/>
      <c r="E4" s="182"/>
      <c r="F4" s="183"/>
    </row>
    <row r="5" spans="1:8">
      <c r="A5" s="244" t="s">
        <v>52</v>
      </c>
      <c r="B5" s="287" t="s">
        <v>93</v>
      </c>
    </row>
    <row r="6" spans="1:8" ht="15">
      <c r="A6" s="166" t="s">
        <v>5</v>
      </c>
      <c r="B6" s="286" t="s">
        <v>5509</v>
      </c>
    </row>
    <row r="7" spans="1:8" ht="15">
      <c r="A7" s="166" t="s">
        <v>54</v>
      </c>
      <c r="B7" s="286" t="s">
        <v>5512</v>
      </c>
      <c r="D7" s="186" t="s">
        <v>5513</v>
      </c>
      <c r="E7" s="187"/>
      <c r="F7" s="187"/>
      <c r="G7" s="159"/>
      <c r="H7" s="159"/>
    </row>
    <row r="8" spans="1:8" ht="15">
      <c r="A8" s="166" t="s">
        <v>0</v>
      </c>
      <c r="B8" s="288" t="s">
        <v>5506</v>
      </c>
      <c r="D8" s="188" t="s">
        <v>25</v>
      </c>
    </row>
    <row r="9" spans="1:8" ht="15">
      <c r="A9" s="166" t="s">
        <v>1</v>
      </c>
      <c r="B9" s="288" t="s">
        <v>5507</v>
      </c>
      <c r="C9" s="242"/>
      <c r="D9" s="189" t="s">
        <v>39</v>
      </c>
      <c r="E9" s="153"/>
    </row>
    <row r="10" spans="1:8" ht="15">
      <c r="A10" s="166" t="s">
        <v>2</v>
      </c>
      <c r="B10" s="286" t="s">
        <v>5510</v>
      </c>
      <c r="C10" s="242"/>
      <c r="D10" s="153"/>
      <c r="E10" s="153"/>
      <c r="F10" s="153"/>
    </row>
    <row r="11" spans="1:8" ht="15">
      <c r="A11" s="166" t="s">
        <v>15</v>
      </c>
      <c r="B11" s="289">
        <v>6974735923</v>
      </c>
      <c r="C11" s="242"/>
      <c r="D11" s="190">
        <v>0</v>
      </c>
      <c r="E11" s="177" t="s">
        <v>9</v>
      </c>
      <c r="F11" s="191" t="s">
        <v>17</v>
      </c>
      <c r="G11" s="192" t="s">
        <v>19</v>
      </c>
      <c r="H11" s="193" t="s">
        <v>20</v>
      </c>
    </row>
    <row r="12" spans="1:8">
      <c r="A12" s="166"/>
      <c r="B12" s="153"/>
      <c r="C12" s="242"/>
      <c r="D12" s="194">
        <f>IF(E12="-","-",IF(E12&gt;0,D11+1,0))</f>
        <v>0</v>
      </c>
      <c r="E12" s="179">
        <f>IF(F12&gt;0,VALUE(MID($D$7,1,F12-1)),"-")</f>
        <v>0</v>
      </c>
      <c r="F12" s="195">
        <f>IF(LEN($D$7)&gt;1,FIND(" ",$D$7,1),0)</f>
        <v>2</v>
      </c>
      <c r="G12" s="196">
        <v>0</v>
      </c>
      <c r="H12" s="197">
        <v>0</v>
      </c>
    </row>
    <row r="13" spans="1:8" ht="15.75">
      <c r="A13" s="364" t="s">
        <v>4367</v>
      </c>
      <c r="B13" s="371" t="s">
        <v>5511</v>
      </c>
      <c r="C13" s="242"/>
      <c r="D13" s="198">
        <f t="shared" ref="D13:D27" si="0">IF(E13="-","-",IF(E13&gt;0,D12+1,0))</f>
        <v>0</v>
      </c>
      <c r="E13" s="199">
        <f t="shared" ref="E13:E27" si="1">IF(F13&gt;0,VALUE(MID($D$7,F12+1,F13-F12-1)),"-")</f>
        <v>0</v>
      </c>
      <c r="F13" s="195">
        <f t="shared" ref="F13:F27" si="2">IF(AND(F12&gt;0,LEN($D$7)&gt;F12+1),FIND(" ",$D$7,F12+1),0)</f>
        <v>4</v>
      </c>
      <c r="G13" s="196">
        <v>0</v>
      </c>
      <c r="H13" s="197">
        <v>0</v>
      </c>
    </row>
    <row r="14" spans="1:8">
      <c r="A14" s="166"/>
      <c r="C14" s="242"/>
      <c r="D14" s="198">
        <f t="shared" si="0"/>
        <v>0</v>
      </c>
      <c r="E14" s="199">
        <f t="shared" si="1"/>
        <v>0</v>
      </c>
      <c r="F14" s="195">
        <f t="shared" si="2"/>
        <v>6</v>
      </c>
      <c r="G14" s="196">
        <v>0</v>
      </c>
      <c r="H14" s="197">
        <v>0</v>
      </c>
    </row>
    <row r="15" spans="1:8">
      <c r="A15" s="166"/>
      <c r="C15" s="242"/>
      <c r="D15" s="198">
        <f t="shared" si="0"/>
        <v>0</v>
      </c>
      <c r="E15" s="199">
        <f t="shared" si="1"/>
        <v>0</v>
      </c>
      <c r="F15" s="195">
        <f t="shared" si="2"/>
        <v>8</v>
      </c>
      <c r="G15" s="196">
        <v>0</v>
      </c>
      <c r="H15" s="197">
        <v>0</v>
      </c>
    </row>
    <row r="16" spans="1:8">
      <c r="A16" s="166"/>
      <c r="C16" s="242"/>
      <c r="D16" s="198">
        <f t="shared" si="0"/>
        <v>1</v>
      </c>
      <c r="E16" s="199">
        <f t="shared" si="1"/>
        <v>1</v>
      </c>
      <c r="F16" s="195">
        <f t="shared" si="2"/>
        <v>10</v>
      </c>
      <c r="G16" s="196">
        <v>1</v>
      </c>
      <c r="H16" s="197">
        <v>1</v>
      </c>
    </row>
    <row r="17" spans="1:8">
      <c r="A17" s="237" t="s">
        <v>53</v>
      </c>
      <c r="B17" s="240" t="str">
        <f>"("&amp;COUNTBLANK(DrawPrep!H3:H18)&amp;")"</f>
        <v>(4)</v>
      </c>
      <c r="C17" s="242"/>
      <c r="D17" s="198">
        <f t="shared" si="0"/>
        <v>2</v>
      </c>
      <c r="E17" s="199">
        <f t="shared" si="1"/>
        <v>2</v>
      </c>
      <c r="F17" s="195">
        <f t="shared" si="2"/>
        <v>12</v>
      </c>
      <c r="G17" s="196">
        <v>2</v>
      </c>
      <c r="H17" s="197">
        <v>2</v>
      </c>
    </row>
    <row r="18" spans="1:8">
      <c r="A18" s="238" t="s">
        <v>49</v>
      </c>
      <c r="B18" s="156">
        <f>COUNTBLANK(DrawPrep!H3:H18)</f>
        <v>4</v>
      </c>
      <c r="C18" s="242"/>
      <c r="D18" s="198">
        <f t="shared" si="0"/>
        <v>3</v>
      </c>
      <c r="E18" s="199">
        <f t="shared" si="1"/>
        <v>3</v>
      </c>
      <c r="F18" s="195">
        <f t="shared" si="2"/>
        <v>14</v>
      </c>
      <c r="G18" s="196">
        <v>3</v>
      </c>
      <c r="H18" s="197">
        <v>3</v>
      </c>
    </row>
    <row r="19" spans="1:8">
      <c r="A19" s="239" t="s">
        <v>24</v>
      </c>
      <c r="B19" s="157">
        <v>4</v>
      </c>
      <c r="C19" s="242"/>
      <c r="D19" s="198">
        <f t="shared" si="0"/>
        <v>4</v>
      </c>
      <c r="E19" s="199">
        <f t="shared" si="1"/>
        <v>4</v>
      </c>
      <c r="F19" s="195">
        <f t="shared" si="2"/>
        <v>16</v>
      </c>
      <c r="G19" s="196">
        <v>4</v>
      </c>
      <c r="H19" s="197">
        <v>4</v>
      </c>
    </row>
    <row r="20" spans="1:8">
      <c r="A20" s="166"/>
      <c r="C20" s="242"/>
      <c r="D20" s="198">
        <f t="shared" si="0"/>
        <v>5</v>
      </c>
      <c r="E20" s="199">
        <f t="shared" si="1"/>
        <v>9</v>
      </c>
      <c r="F20" s="195">
        <f t="shared" si="2"/>
        <v>18</v>
      </c>
      <c r="G20" s="196">
        <v>5</v>
      </c>
      <c r="H20" s="197">
        <v>9</v>
      </c>
    </row>
    <row r="21" spans="1:8">
      <c r="A21" s="167"/>
      <c r="B21" s="158"/>
      <c r="C21" s="242"/>
      <c r="D21" s="198">
        <f t="shared" si="0"/>
        <v>6</v>
      </c>
      <c r="E21" s="199">
        <f t="shared" si="1"/>
        <v>7</v>
      </c>
      <c r="F21" s="195">
        <f t="shared" si="2"/>
        <v>20</v>
      </c>
      <c r="G21" s="196">
        <v>6</v>
      </c>
      <c r="H21" s="197">
        <v>7</v>
      </c>
    </row>
    <row r="22" spans="1:8">
      <c r="A22" s="167"/>
      <c r="B22" s="158"/>
      <c r="C22" s="242"/>
      <c r="D22" s="198">
        <f t="shared" si="0"/>
        <v>7</v>
      </c>
      <c r="E22" s="199">
        <f t="shared" si="1"/>
        <v>6</v>
      </c>
      <c r="F22" s="195">
        <f t="shared" si="2"/>
        <v>22</v>
      </c>
      <c r="G22" s="196">
        <v>7</v>
      </c>
      <c r="H22" s="197">
        <v>6</v>
      </c>
    </row>
    <row r="23" spans="1:8">
      <c r="A23" s="166"/>
      <c r="C23" s="242"/>
      <c r="D23" s="198">
        <f t="shared" si="0"/>
        <v>8</v>
      </c>
      <c r="E23" s="199">
        <f t="shared" si="1"/>
        <v>8</v>
      </c>
      <c r="F23" s="195">
        <f t="shared" si="2"/>
        <v>24</v>
      </c>
      <c r="G23" s="196">
        <v>8</v>
      </c>
      <c r="H23" s="197">
        <v>8</v>
      </c>
    </row>
    <row r="24" spans="1:8">
      <c r="A24" s="166"/>
      <c r="C24" s="242"/>
      <c r="D24" s="198">
        <f t="shared" si="0"/>
        <v>9</v>
      </c>
      <c r="E24" s="199">
        <f t="shared" si="1"/>
        <v>10</v>
      </c>
      <c r="F24" s="200">
        <f t="shared" si="2"/>
        <v>27</v>
      </c>
      <c r="G24" s="196">
        <v>9</v>
      </c>
      <c r="H24" s="197">
        <v>10</v>
      </c>
    </row>
    <row r="25" spans="1:8">
      <c r="A25" s="168" t="s">
        <v>50</v>
      </c>
      <c r="B25" s="241" t="s">
        <v>5514</v>
      </c>
      <c r="C25" s="242"/>
      <c r="D25" s="198">
        <f t="shared" si="0"/>
        <v>10</v>
      </c>
      <c r="E25" s="199">
        <f t="shared" si="1"/>
        <v>5</v>
      </c>
      <c r="F25" s="200">
        <f t="shared" si="2"/>
        <v>29</v>
      </c>
      <c r="G25" s="196">
        <v>10</v>
      </c>
      <c r="H25" s="197">
        <v>5</v>
      </c>
    </row>
    <row r="26" spans="1:8">
      <c r="C26" s="242"/>
      <c r="D26" s="198">
        <f t="shared" si="0"/>
        <v>11</v>
      </c>
      <c r="E26" s="199">
        <f t="shared" si="1"/>
        <v>11</v>
      </c>
      <c r="F26" s="200">
        <f t="shared" si="2"/>
        <v>32</v>
      </c>
      <c r="G26" s="196">
        <v>11</v>
      </c>
      <c r="H26" s="197">
        <v>11</v>
      </c>
    </row>
    <row r="27" spans="1:8" hidden="1">
      <c r="A27" s="201" t="s">
        <v>45</v>
      </c>
      <c r="B27" s="153"/>
      <c r="C27" s="242"/>
      <c r="D27" s="202">
        <f t="shared" si="0"/>
        <v>12</v>
      </c>
      <c r="E27" s="181">
        <f t="shared" si="1"/>
        <v>12</v>
      </c>
      <c r="F27" s="203">
        <f t="shared" si="2"/>
        <v>35</v>
      </c>
      <c r="G27" s="204">
        <v>12</v>
      </c>
      <c r="H27" s="205">
        <v>12</v>
      </c>
    </row>
    <row r="28" spans="1:8" hidden="1">
      <c r="A28" s="201"/>
      <c r="B28" s="153"/>
      <c r="C28" s="242"/>
    </row>
    <row r="29" spans="1:8" hidden="1">
      <c r="A29" s="201" t="s">
        <v>46</v>
      </c>
      <c r="B29" s="153"/>
      <c r="C29" s="242"/>
    </row>
    <row r="30" spans="1:8">
      <c r="A30" s="159"/>
      <c r="B30" s="153"/>
      <c r="C30" s="242"/>
    </row>
    <row r="31" spans="1:8">
      <c r="B31" s="153"/>
      <c r="C31" s="242" t="s">
        <v>18</v>
      </c>
    </row>
    <row r="32" spans="1:8">
      <c r="A32" s="160"/>
      <c r="B32" s="153"/>
      <c r="C32" s="242"/>
    </row>
    <row r="33" spans="1:8">
      <c r="C33" s="242"/>
    </row>
    <row r="34" spans="1:8">
      <c r="C34" s="242"/>
    </row>
    <row r="35" spans="1:8">
      <c r="A35" s="161"/>
      <c r="C35" s="242"/>
    </row>
    <row r="36" spans="1:8">
      <c r="A36" s="161"/>
      <c r="C36" s="242"/>
    </row>
    <row r="37" spans="1:8">
      <c r="A37" s="162"/>
      <c r="B37" s="163"/>
      <c r="C37" s="242"/>
    </row>
    <row r="38" spans="1:8">
      <c r="B38" s="164"/>
      <c r="C38" s="242"/>
    </row>
    <row r="39" spans="1:8">
      <c r="B39" s="165"/>
      <c r="C39" s="242"/>
      <c r="D39" s="182"/>
      <c r="E39" s="206"/>
      <c r="F39" s="35"/>
      <c r="G39" s="207"/>
      <c r="H39" s="207"/>
    </row>
    <row r="40" spans="1:8">
      <c r="C40" s="243"/>
      <c r="D40" s="182"/>
      <c r="E40" s="206"/>
      <c r="F40" s="35"/>
      <c r="G40" s="207"/>
      <c r="H40" s="207"/>
    </row>
    <row r="41" spans="1:8">
      <c r="C41" s="243"/>
      <c r="D41" s="182"/>
      <c r="E41" s="206"/>
      <c r="F41" s="35"/>
      <c r="G41" s="207"/>
      <c r="H41" s="207"/>
    </row>
    <row r="42" spans="1:8">
      <c r="C42" s="243"/>
      <c r="D42" s="182"/>
      <c r="E42" s="206"/>
      <c r="F42" s="35"/>
      <c r="G42" s="207"/>
      <c r="H42" s="207"/>
    </row>
    <row r="43" spans="1:8">
      <c r="C43" s="243"/>
      <c r="D43" s="182"/>
      <c r="E43" s="206"/>
      <c r="F43" s="35"/>
      <c r="G43" s="207"/>
      <c r="H43" s="207"/>
    </row>
    <row r="44" spans="1:8">
      <c r="C44" s="243"/>
      <c r="D44" s="182"/>
      <c r="E44" s="206"/>
      <c r="F44" s="35"/>
      <c r="G44" s="207"/>
      <c r="H44" s="207"/>
    </row>
    <row r="45" spans="1:8">
      <c r="C45" s="243"/>
      <c r="D45" s="182"/>
      <c r="E45" s="206"/>
      <c r="F45" s="35"/>
      <c r="G45" s="207"/>
      <c r="H45" s="207"/>
    </row>
    <row r="46" spans="1:8">
      <c r="C46" s="243"/>
      <c r="D46" s="182"/>
      <c r="E46" s="206"/>
      <c r="F46" s="35"/>
      <c r="G46" s="207"/>
      <c r="H46" s="207"/>
    </row>
    <row r="47" spans="1:8">
      <c r="C47" s="243"/>
      <c r="D47" s="182"/>
      <c r="E47" s="206"/>
      <c r="F47" s="35"/>
      <c r="G47" s="207"/>
      <c r="H47" s="207"/>
    </row>
    <row r="48" spans="1:8">
      <c r="C48" s="243"/>
      <c r="D48" s="182"/>
      <c r="E48" s="206"/>
      <c r="F48" s="35"/>
      <c r="G48" s="207"/>
      <c r="H48" s="207"/>
    </row>
    <row r="49" spans="3:8">
      <c r="C49" s="243"/>
      <c r="D49" s="182"/>
      <c r="E49" s="206"/>
      <c r="F49" s="35"/>
      <c r="G49" s="207"/>
      <c r="H49" s="207"/>
    </row>
    <row r="50" spans="3:8">
      <c r="C50" s="243"/>
      <c r="D50" s="182"/>
      <c r="E50" s="206"/>
      <c r="F50" s="35"/>
      <c r="G50" s="207"/>
      <c r="H50" s="207"/>
    </row>
    <row r="51" spans="3:8">
      <c r="C51" s="243"/>
      <c r="D51" s="182"/>
      <c r="E51" s="206"/>
      <c r="F51" s="35"/>
      <c r="G51" s="207"/>
      <c r="H51" s="207"/>
    </row>
    <row r="52" spans="3:8">
      <c r="C52" s="243"/>
      <c r="D52" s="182"/>
      <c r="E52" s="206"/>
      <c r="F52" s="35"/>
      <c r="G52" s="207"/>
      <c r="H52" s="207"/>
    </row>
    <row r="53" spans="3:8">
      <c r="C53" s="243"/>
      <c r="D53" s="182"/>
      <c r="E53" s="206"/>
      <c r="F53" s="35"/>
      <c r="G53" s="207"/>
      <c r="H53" s="207"/>
    </row>
    <row r="54" spans="3:8">
      <c r="C54" s="243"/>
      <c r="D54" s="182"/>
      <c r="E54" s="206"/>
      <c r="F54" s="35"/>
      <c r="G54" s="207"/>
      <c r="H54" s="207"/>
    </row>
    <row r="55" spans="3:8">
      <c r="C55" s="243"/>
      <c r="D55" s="182"/>
      <c r="E55" s="206"/>
      <c r="F55" s="35"/>
      <c r="G55" s="207"/>
      <c r="H55" s="207"/>
    </row>
    <row r="56" spans="3:8">
      <c r="C56" s="243"/>
      <c r="D56" s="182"/>
      <c r="E56" s="206"/>
      <c r="F56" s="35"/>
      <c r="G56" s="207"/>
      <c r="H56" s="207"/>
    </row>
    <row r="57" spans="3:8">
      <c r="C57" s="243"/>
      <c r="D57" s="182"/>
      <c r="E57" s="206"/>
      <c r="F57" s="35"/>
      <c r="G57" s="207"/>
      <c r="H57" s="207"/>
    </row>
    <row r="58" spans="3:8">
      <c r="C58" s="243"/>
      <c r="D58" s="182"/>
      <c r="E58" s="206"/>
      <c r="F58" s="35"/>
      <c r="G58" s="207"/>
      <c r="H58" s="207"/>
    </row>
    <row r="59" spans="3:8">
      <c r="C59" s="243"/>
      <c r="D59" s="182"/>
      <c r="E59" s="206"/>
      <c r="F59" s="35"/>
      <c r="G59" s="207"/>
      <c r="H59" s="207"/>
    </row>
    <row r="60" spans="3:8">
      <c r="C60" s="243"/>
      <c r="D60" s="182"/>
      <c r="E60" s="206"/>
      <c r="F60" s="35"/>
      <c r="G60" s="207"/>
      <c r="H60" s="207"/>
    </row>
    <row r="61" spans="3:8">
      <c r="C61" s="243"/>
      <c r="D61" s="182"/>
      <c r="E61" s="206"/>
      <c r="F61" s="35"/>
      <c r="G61" s="207"/>
      <c r="H61" s="207"/>
    </row>
    <row r="62" spans="3:8">
      <c r="C62" s="243"/>
      <c r="D62" s="182"/>
      <c r="E62" s="206"/>
      <c r="F62" s="35"/>
      <c r="G62" s="207"/>
      <c r="H62" s="207"/>
    </row>
    <row r="63" spans="3:8">
      <c r="F63" s="153"/>
    </row>
    <row r="64" spans="3:8">
      <c r="F64" s="153"/>
    </row>
    <row r="65" spans="6:6">
      <c r="F65" s="153"/>
    </row>
    <row r="66" spans="6:6">
      <c r="F66" s="153"/>
    </row>
    <row r="67" spans="6:6">
      <c r="F67" s="153"/>
    </row>
    <row r="68" spans="6:6">
      <c r="F68" s="153"/>
    </row>
    <row r="69" spans="6:6">
      <c r="F69" s="153"/>
    </row>
    <row r="70" spans="6:6">
      <c r="F70" s="153"/>
    </row>
  </sheetData>
  <sheetProtection sheet="1" objects="1" scenarios="1" formatColumns="0" formatRows="0"/>
  <mergeCells count="2">
    <mergeCell ref="D2:D3"/>
    <mergeCell ref="A1:B1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Y66"/>
  <sheetViews>
    <sheetView showGridLines="0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ColWidth="8.85546875" defaultRowHeight="12.75"/>
  <cols>
    <col min="1" max="1" width="3" style="185" customWidth="1"/>
    <col min="2" max="2" width="5.7109375" style="184" customWidth="1"/>
    <col min="3" max="3" width="5.28515625" style="184" customWidth="1"/>
    <col min="4" max="4" width="4.28515625" style="184" hidden="1" customWidth="1"/>
    <col min="5" max="6" width="3.28515625" style="184" hidden="1" customWidth="1"/>
    <col min="7" max="7" width="6.7109375" style="220" customWidth="1"/>
    <col min="8" max="8" width="30.7109375" style="148" customWidth="1"/>
    <col min="9" max="9" width="25.7109375" style="171" customWidth="1"/>
    <col min="10" max="11" width="5.7109375" style="298" hidden="1" customWidth="1"/>
    <col min="12" max="12" width="6.7109375" style="222" customWidth="1"/>
    <col min="13" max="13" width="34.5703125" style="148" bestFit="1" customWidth="1"/>
    <col min="14" max="14" width="25.7109375" style="171" customWidth="1"/>
    <col min="15" max="16" width="5.7109375" style="298" hidden="1" customWidth="1"/>
    <col min="17" max="21" width="4.140625" style="305" hidden="1" customWidth="1"/>
    <col min="22" max="22" width="6.7109375" style="185" hidden="1" customWidth="1"/>
    <col min="23" max="23" width="9.28515625" style="171" hidden="1" customWidth="1"/>
    <col min="24" max="16384" width="8.85546875" style="152"/>
  </cols>
  <sheetData>
    <row r="1" spans="1:25" s="211" customFormat="1" ht="22.15" customHeight="1">
      <c r="A1" s="268" t="str">
        <f>IF(Setup!B6&gt;" ",Setup!B3 &amp; ", " &amp; Setup!B4 &amp; ", " &amp; Setup!B6 &amp; ", " &amp; Setup!B8 &amp; "-" &amp; Setup!B9,Setup!B3 &amp; ", " &amp; Setup!B4 &amp; ", " &amp; Setup!B8 &amp; "-" &amp; Setup!B9)</f>
        <v>ΕΦΟΑ, 1ο Ε2 2014, ΗΡΑΚΛΕΙΟ Ο.Α.Α., 28 Φεβ-2 Μαρ</v>
      </c>
      <c r="B1" s="268"/>
      <c r="C1" s="268"/>
      <c r="D1" s="292"/>
      <c r="E1" s="268"/>
      <c r="F1" s="268"/>
      <c r="G1" s="268"/>
      <c r="H1" s="268"/>
      <c r="I1" s="268"/>
      <c r="J1" s="299"/>
      <c r="K1" s="299"/>
      <c r="L1" s="268"/>
      <c r="M1" s="268"/>
      <c r="N1" s="209" t="str">
        <f>Setup!$B$7</f>
        <v>Κ16 Δ</v>
      </c>
      <c r="O1" s="300"/>
      <c r="P1" s="295"/>
      <c r="Q1" s="303"/>
      <c r="R1" s="303"/>
      <c r="S1" s="303"/>
      <c r="T1" s="303"/>
      <c r="U1" s="303"/>
      <c r="V1" s="301"/>
      <c r="W1" s="172"/>
    </row>
    <row r="2" spans="1:25" s="210" customFormat="1" ht="13.9" customHeight="1">
      <c r="A2" s="216" t="s">
        <v>8</v>
      </c>
      <c r="B2" s="271" t="s">
        <v>82</v>
      </c>
      <c r="C2" s="269" t="s">
        <v>83</v>
      </c>
      <c r="D2" s="294" t="s">
        <v>87</v>
      </c>
      <c r="E2" s="291" t="s">
        <v>85</v>
      </c>
      <c r="F2" s="291" t="s">
        <v>86</v>
      </c>
      <c r="G2" s="217" t="s">
        <v>43</v>
      </c>
      <c r="H2" s="271" t="s">
        <v>6</v>
      </c>
      <c r="I2" s="221" t="s">
        <v>7</v>
      </c>
      <c r="J2" s="296" t="s">
        <v>80</v>
      </c>
      <c r="K2" s="296" t="s">
        <v>81</v>
      </c>
      <c r="L2" s="221" t="s">
        <v>42</v>
      </c>
      <c r="M2" s="271" t="s">
        <v>6</v>
      </c>
      <c r="N2" s="221" t="s">
        <v>7</v>
      </c>
      <c r="O2" s="296" t="s">
        <v>80</v>
      </c>
      <c r="P2" s="296" t="s">
        <v>81</v>
      </c>
      <c r="Q2" s="304" t="s">
        <v>88</v>
      </c>
      <c r="R2" s="304" t="s">
        <v>89</v>
      </c>
      <c r="S2" s="304" t="s">
        <v>90</v>
      </c>
      <c r="T2" s="304" t="s">
        <v>91</v>
      </c>
      <c r="U2" s="304" t="s">
        <v>92</v>
      </c>
      <c r="V2" s="169" t="s">
        <v>37</v>
      </c>
      <c r="W2" s="170" t="s">
        <v>76</v>
      </c>
    </row>
    <row r="3" spans="1:25" ht="19.899999999999999" customHeight="1">
      <c r="A3" s="306">
        <v>1</v>
      </c>
      <c r="B3" s="215">
        <f t="shared" ref="B3:B34" si="0">J3+O3</f>
        <v>0</v>
      </c>
      <c r="C3" s="270">
        <f t="shared" ref="C3:C34" si="1">K3+P3</f>
        <v>606</v>
      </c>
      <c r="D3" s="293">
        <f t="shared" ref="D3:D34" si="2">IF(E3=2,1,IF(E3=1,2,IF(F3=2,3,IF(F3=1,4,5))))</f>
        <v>3</v>
      </c>
      <c r="E3" s="290">
        <f t="shared" ref="E3:E34" si="3">COUNTIF(J3,"&gt;0")+COUNTIF(O3,"&gt;0")</f>
        <v>0</v>
      </c>
      <c r="F3" s="290">
        <f t="shared" ref="F3:F34" si="4">COUNTIF(K3,"&gt;0")+COUNTIF(P3,"&gt;0")</f>
        <v>2</v>
      </c>
      <c r="G3" s="219">
        <v>26455</v>
      </c>
      <c r="H3" s="282" t="str">
        <f>IF($G3="","",VLOOKUP(Setup!$B$13&amp;"-"&amp;$G3,Rankings!$A:$E,2,FALSE))</f>
        <v>ΝΑΟΥΜ ΜΑΡΙΑ</v>
      </c>
      <c r="I3" s="282" t="str">
        <f>IF($G3="","",VLOOKUP(Setup!$B$13&amp;"-"&amp;$G3,Rankings!$A:$E,3,FALSE))</f>
        <v>Ο.Α.ΧΑΝΙΩΝ</v>
      </c>
      <c r="J3" s="297">
        <f>IF(COUNTIF(Rankings!$A:$A,Setup!$B$13&amp;"-"&amp;$G3)&gt;0,VLOOKUP(Setup!$B$13&amp;"-"&amp;$G3,Rankings!$A:$E,5,FALSE),0)</f>
        <v>0</v>
      </c>
      <c r="K3" s="297">
        <f>IF(COUNTIF(Rankings!$A:$A,Setup!$B$13&amp;"-"&amp;$G3)&gt;0,VLOOKUP(Setup!$B$13&amp;"-"&amp;$G3,Rankings!$A:$E,4,FALSE),0)</f>
        <v>352</v>
      </c>
      <c r="L3" s="219">
        <v>25599</v>
      </c>
      <c r="M3" s="282" t="str">
        <f>IF($L3="","",VLOOKUP(Setup!$B$13&amp;"-"&amp;$L3,Rankings!$A:$E,2,FALSE))</f>
        <v>ΜΑΘΙΟΥΔΑΚΗ ΠΑΝΑΓΙΩΤΑ-ΕΛΕΝΗ</v>
      </c>
      <c r="N3" s="282" t="str">
        <f>IF($L3="","",VLOOKUP(Setup!$B$13&amp;"-"&amp;$L3,Rankings!$A:$E,3,FALSE))</f>
        <v>Ο.Α.ΧΑΝΙΩΝ</v>
      </c>
      <c r="O3" s="297">
        <f>IF(COUNTIF(Rankings!$A:$A,Setup!$B$13&amp;"-"&amp;$L3)&gt;0,VLOOKUP(Setup!$B$13&amp;"-"&amp;$L3,Rankings!$A:$E,5,FALSE),0)</f>
        <v>0</v>
      </c>
      <c r="P3" s="297">
        <f>IF(COUNTIF(Rankings!$A:$A,Setup!$B$13&amp;"-"&amp;$L3)&gt;0,VLOOKUP(Setup!$B$13&amp;"-"&amp;$L3,Rankings!$A:$E,4,FALSE),0)</f>
        <v>254</v>
      </c>
      <c r="Q3" s="305">
        <f t="shared" ref="Q3:Q34" si="5">B3+W3</f>
        <v>3.3617959496190105E-3</v>
      </c>
      <c r="R3" s="305">
        <f t="shared" ref="R3:R34" si="6">IF(J3&gt;0,(B3+P3/1000+W3/1000),(B3+K3/1000+W3/1000))</f>
        <v>0.3520033617959496</v>
      </c>
      <c r="S3" s="305">
        <f t="shared" ref="S3:S34" si="7">C3+W3</f>
        <v>606.00336179594967</v>
      </c>
      <c r="T3" s="305">
        <f t="shared" ref="T3:T34" si="8">C3+W3</f>
        <v>606.00336179594967</v>
      </c>
      <c r="U3" s="305">
        <f t="shared" ref="U3:U34" si="9">W3</f>
        <v>3.3617959496190105E-3</v>
      </c>
      <c r="V3" s="302">
        <f t="shared" ref="V3:V34" si="10">IF(G3="",0,VLOOKUP(D3,D3:U3,13+D3,FALSE))</f>
        <v>606.00336179594967</v>
      </c>
      <c r="W3" s="173">
        <v>3.3617959496190105E-3</v>
      </c>
    </row>
    <row r="4" spans="1:25" ht="19.899999999999999" customHeight="1">
      <c r="A4" s="306">
        <v>2</v>
      </c>
      <c r="B4" s="215">
        <f t="shared" si="0"/>
        <v>0</v>
      </c>
      <c r="C4" s="270">
        <f t="shared" si="1"/>
        <v>509</v>
      </c>
      <c r="D4" s="293">
        <f t="shared" si="2"/>
        <v>3</v>
      </c>
      <c r="E4" s="290">
        <f t="shared" si="3"/>
        <v>0</v>
      </c>
      <c r="F4" s="290">
        <f t="shared" si="4"/>
        <v>2</v>
      </c>
      <c r="G4" s="219">
        <v>26059</v>
      </c>
      <c r="H4" s="282" t="str">
        <f>IF($G4="","",VLOOKUP(Setup!$B$13&amp;"-"&amp;$G4,Rankings!$A:$E,2,FALSE))</f>
        <v>ΓΚΟΓΚΟΥ ΚΩΝΣΤΑΝΤΙΝΑ</v>
      </c>
      <c r="I4" s="282" t="str">
        <f>IF($G4="","",VLOOKUP(Setup!$B$13&amp;"-"&amp;$G4,Rankings!$A:$E,3,FALSE))</f>
        <v>Ο.Α.ΣΟΥΔΑΣ</v>
      </c>
      <c r="J4" s="297">
        <f>IF(COUNTIF(Rankings!$A:$A,Setup!$B$13&amp;"-"&amp;$G4)&gt;0,VLOOKUP(Setup!$B$13&amp;"-"&amp;$G4,Rankings!$A:$E,5,FALSE),0)</f>
        <v>0</v>
      </c>
      <c r="K4" s="297">
        <f>IF(COUNTIF(Rankings!$A:$A,Setup!$B$13&amp;"-"&amp;$G4)&gt;0,VLOOKUP(Setup!$B$13&amp;"-"&amp;$G4,Rankings!$A:$E,4,FALSE),0)</f>
        <v>242</v>
      </c>
      <c r="L4" s="219">
        <v>28631</v>
      </c>
      <c r="M4" s="282" t="str">
        <f>IF($L4="","",VLOOKUP(Setup!$B$13&amp;"-"&amp;$L4,Rankings!$A:$E,2,FALSE))</f>
        <v>ΓΡΙΒΑ ΒΑΡΒΑΡΑ</v>
      </c>
      <c r="N4" s="282" t="str">
        <f>IF($L4="","",VLOOKUP(Setup!$B$13&amp;"-"&amp;$L4,Rankings!$A:$E,3,FALSE))</f>
        <v>ΑΙΟΛΟΣ Α.Λ.ΙΛΙΟΥ</v>
      </c>
      <c r="O4" s="297">
        <f>IF(COUNTIF(Rankings!$A:$A,Setup!$B$13&amp;"-"&amp;$L4)&gt;0,VLOOKUP(Setup!$B$13&amp;"-"&amp;$L4,Rankings!$A:$E,5,FALSE),0)</f>
        <v>0</v>
      </c>
      <c r="P4" s="297">
        <f>IF(COUNTIF(Rankings!$A:$A,Setup!$B$13&amp;"-"&amp;$L4)&gt;0,VLOOKUP(Setup!$B$13&amp;"-"&amp;$L4,Rankings!$A:$E,4,FALSE),0)</f>
        <v>267</v>
      </c>
      <c r="Q4" s="305">
        <f t="shared" si="5"/>
        <v>2.3857435075262945E-2</v>
      </c>
      <c r="R4" s="305">
        <f t="shared" si="6"/>
        <v>0.24202385743507526</v>
      </c>
      <c r="S4" s="305">
        <f t="shared" si="7"/>
        <v>509.02385743507529</v>
      </c>
      <c r="T4" s="305">
        <f t="shared" si="8"/>
        <v>509.02385743507529</v>
      </c>
      <c r="U4" s="305">
        <f t="shared" si="9"/>
        <v>2.3857435075262945E-2</v>
      </c>
      <c r="V4" s="302">
        <f t="shared" si="10"/>
        <v>509.02385743507529</v>
      </c>
      <c r="W4" s="173">
        <v>2.3857435075262945E-2</v>
      </c>
      <c r="X4" s="208"/>
    </row>
    <row r="5" spans="1:25" ht="19.899999999999999" customHeight="1">
      <c r="A5" s="306">
        <v>3</v>
      </c>
      <c r="B5" s="215">
        <f t="shared" si="0"/>
        <v>0</v>
      </c>
      <c r="C5" s="270">
        <f t="shared" si="1"/>
        <v>360</v>
      </c>
      <c r="D5" s="293">
        <f t="shared" si="2"/>
        <v>3</v>
      </c>
      <c r="E5" s="290">
        <f t="shared" si="3"/>
        <v>0</v>
      </c>
      <c r="F5" s="290">
        <f t="shared" si="4"/>
        <v>2</v>
      </c>
      <c r="G5" s="219">
        <v>24169</v>
      </c>
      <c r="H5" s="282" t="str">
        <f>IF($G5="","",VLOOKUP(Setup!$B$13&amp;"-"&amp;$G5,Rankings!$A:$E,2,FALSE))</f>
        <v>ΛΑΘΟΥΡΗ ΙΩΑΝΝΑ</v>
      </c>
      <c r="I5" s="282" t="str">
        <f>IF($G5="","",VLOOKUP(Setup!$B$13&amp;"-"&amp;$G5,Rankings!$A:$E,3,FALSE))</f>
        <v>Α.Ο.ΑΡΓΥΡΟΥΠΟΛΗΣ</v>
      </c>
      <c r="J5" s="297">
        <f>IF(COUNTIF(Rankings!$A:$A,Setup!$B$13&amp;"-"&amp;$G5)&gt;0,VLOOKUP(Setup!$B$13&amp;"-"&amp;$G5,Rankings!$A:$E,5,FALSE),0)</f>
        <v>0</v>
      </c>
      <c r="K5" s="297">
        <f>IF(COUNTIF(Rankings!$A:$A,Setup!$B$13&amp;"-"&amp;$G5)&gt;0,VLOOKUP(Setup!$B$13&amp;"-"&amp;$G5,Rankings!$A:$E,4,FALSE),0)</f>
        <v>172</v>
      </c>
      <c r="L5" s="219">
        <v>25973</v>
      </c>
      <c r="M5" s="282" t="str">
        <f>IF($L5="","",VLOOKUP(Setup!$B$13&amp;"-"&amp;$L5,Rankings!$A:$E,2,FALSE))</f>
        <v>ΤΣΙΑΡΑ ΙΩΑΝΝΑ</v>
      </c>
      <c r="N5" s="282" t="str">
        <f>IF($L5="","",VLOOKUP(Setup!$B$13&amp;"-"&amp;$L5,Rankings!$A:$E,3,FALSE))</f>
        <v>Ο.Α.ΠΕΤΡΟΥΠΟΛΗΣ</v>
      </c>
      <c r="O5" s="297">
        <f>IF(COUNTIF(Rankings!$A:$A,Setup!$B$13&amp;"-"&amp;$L5)&gt;0,VLOOKUP(Setup!$B$13&amp;"-"&amp;$L5,Rankings!$A:$E,5,FALSE),0)</f>
        <v>0</v>
      </c>
      <c r="P5" s="297">
        <f>IF(COUNTIF(Rankings!$A:$A,Setup!$B$13&amp;"-"&amp;$L5)&gt;0,VLOOKUP(Setup!$B$13&amp;"-"&amp;$L5,Rankings!$A:$E,4,FALSE),0)</f>
        <v>188</v>
      </c>
      <c r="Q5" s="305">
        <f t="shared" si="5"/>
        <v>4.1877408044028286E-2</v>
      </c>
      <c r="R5" s="305">
        <f t="shared" si="6"/>
        <v>0.17204187740804402</v>
      </c>
      <c r="S5" s="305">
        <f t="shared" si="7"/>
        <v>360.041877408044</v>
      </c>
      <c r="T5" s="305">
        <f t="shared" si="8"/>
        <v>360.041877408044</v>
      </c>
      <c r="U5" s="305">
        <f t="shared" si="9"/>
        <v>4.1877408044028286E-2</v>
      </c>
      <c r="V5" s="302">
        <f t="shared" si="10"/>
        <v>360.041877408044</v>
      </c>
      <c r="W5" s="173">
        <v>4.1877408044028286E-2</v>
      </c>
      <c r="X5" s="208"/>
    </row>
    <row r="6" spans="1:25" ht="19.899999999999999" customHeight="1">
      <c r="A6" s="306">
        <v>4</v>
      </c>
      <c r="B6" s="215">
        <f t="shared" si="0"/>
        <v>0</v>
      </c>
      <c r="C6" s="270">
        <f t="shared" si="1"/>
        <v>345</v>
      </c>
      <c r="D6" s="293">
        <f t="shared" si="2"/>
        <v>3</v>
      </c>
      <c r="E6" s="290">
        <f t="shared" si="3"/>
        <v>0</v>
      </c>
      <c r="F6" s="290">
        <f t="shared" si="4"/>
        <v>2</v>
      </c>
      <c r="G6" s="219">
        <v>25728</v>
      </c>
      <c r="H6" s="282" t="str">
        <f>IF($G6="","",VLOOKUP(Setup!$B$13&amp;"-"&amp;$G6,Rankings!$A:$E,2,FALSE))</f>
        <v>ΝΤΟΥΜΑ ΔΑΦΝΗ</v>
      </c>
      <c r="I6" s="282" t="str">
        <f>IF($G6="","",VLOOKUP(Setup!$B$13&amp;"-"&amp;$G6,Rankings!$A:$E,3,FALSE))</f>
        <v>Α.Ο.Α.ΦΙΛΟΘΕΗΣ</v>
      </c>
      <c r="J6" s="297">
        <f>IF(COUNTIF(Rankings!$A:$A,Setup!$B$13&amp;"-"&amp;$G6)&gt;0,VLOOKUP(Setup!$B$13&amp;"-"&amp;$G6,Rankings!$A:$E,5,FALSE),0)</f>
        <v>0</v>
      </c>
      <c r="K6" s="297">
        <f>IF(COUNTIF(Rankings!$A:$A,Setup!$B$13&amp;"-"&amp;$G6)&gt;0,VLOOKUP(Setup!$B$13&amp;"-"&amp;$G6,Rankings!$A:$E,4,FALSE),0)</f>
        <v>222</v>
      </c>
      <c r="L6" s="219">
        <v>28386</v>
      </c>
      <c r="M6" s="282" t="str">
        <f>IF($L6="","",VLOOKUP(Setup!$B$13&amp;"-"&amp;$L6,Rankings!$A:$E,2,FALSE))</f>
        <v>ΖΟΥΡΙΔΗ ΕΛΕΝΗ</v>
      </c>
      <c r="N6" s="282" t="str">
        <f>IF($L6="","",VLOOKUP(Setup!$B$13&amp;"-"&amp;$L6,Rankings!$A:$E,3,FALSE))</f>
        <v>Α.Π.Ο.ΣΑΝΝΥ ΣΠΟΡΤΣ ΚΛΑΜΠ</v>
      </c>
      <c r="O6" s="297">
        <f>IF(COUNTIF(Rankings!$A:$A,Setup!$B$13&amp;"-"&amp;$L6)&gt;0,VLOOKUP(Setup!$B$13&amp;"-"&amp;$L6,Rankings!$A:$E,5,FALSE),0)</f>
        <v>0</v>
      </c>
      <c r="P6" s="297">
        <f>IF(COUNTIF(Rankings!$A:$A,Setup!$B$13&amp;"-"&amp;$L6)&gt;0,VLOOKUP(Setup!$B$13&amp;"-"&amp;$L6,Rankings!$A:$E,4,FALSE),0)</f>
        <v>123</v>
      </c>
      <c r="Q6" s="305">
        <f t="shared" si="5"/>
        <v>3.0378780090597732E-2</v>
      </c>
      <c r="R6" s="305">
        <f t="shared" si="6"/>
        <v>0.2220303787800906</v>
      </c>
      <c r="S6" s="305">
        <f t="shared" si="7"/>
        <v>345.03037878009059</v>
      </c>
      <c r="T6" s="305">
        <f t="shared" si="8"/>
        <v>345.03037878009059</v>
      </c>
      <c r="U6" s="305">
        <f t="shared" si="9"/>
        <v>3.0378780090597732E-2</v>
      </c>
      <c r="V6" s="302">
        <f t="shared" si="10"/>
        <v>345.03037878009059</v>
      </c>
      <c r="W6" s="173">
        <v>3.0378780090597732E-2</v>
      </c>
      <c r="X6" s="208"/>
      <c r="Y6" s="212"/>
    </row>
    <row r="7" spans="1:25" ht="19.899999999999999" customHeight="1">
      <c r="A7" s="306">
        <v>5</v>
      </c>
      <c r="B7" s="215">
        <f t="shared" si="0"/>
        <v>0</v>
      </c>
      <c r="C7" s="270">
        <f t="shared" si="1"/>
        <v>336</v>
      </c>
      <c r="D7" s="293">
        <f t="shared" si="2"/>
        <v>3</v>
      </c>
      <c r="E7" s="290">
        <f t="shared" si="3"/>
        <v>0</v>
      </c>
      <c r="F7" s="290">
        <f t="shared" si="4"/>
        <v>2</v>
      </c>
      <c r="G7" s="219">
        <v>25091</v>
      </c>
      <c r="H7" s="282" t="str">
        <f>IF($G7="","",VLOOKUP(Setup!$B$13&amp;"-"&amp;$G7,Rankings!$A:$E,2,FALSE))</f>
        <v>ΜΑΡΚΑΚΗ ΜΑΡΓΑΡΙΤΑ</v>
      </c>
      <c r="I7" s="282" t="str">
        <f>IF($G7="","",VLOOKUP(Setup!$B$13&amp;"-"&amp;$G7,Rankings!$A:$E,3,FALSE))</f>
        <v>ΗΡΑΚΛΕΙΟ Ο.Α.&amp; Α.</v>
      </c>
      <c r="J7" s="297">
        <f>IF(COUNTIF(Rankings!$A:$A,Setup!$B$13&amp;"-"&amp;$G7)&gt;0,VLOOKUP(Setup!$B$13&amp;"-"&amp;$G7,Rankings!$A:$E,5,FALSE),0)</f>
        <v>0</v>
      </c>
      <c r="K7" s="297">
        <f>IF(COUNTIF(Rankings!$A:$A,Setup!$B$13&amp;"-"&amp;$G7)&gt;0,VLOOKUP(Setup!$B$13&amp;"-"&amp;$G7,Rankings!$A:$E,4,FALSE),0)</f>
        <v>206</v>
      </c>
      <c r="L7" s="219">
        <v>25137</v>
      </c>
      <c r="M7" s="282" t="str">
        <f>IF($L7="","",VLOOKUP(Setup!$B$13&amp;"-"&amp;$L7,Rankings!$A:$E,2,FALSE))</f>
        <v>ΚΡΟΥΣΤΑΛΑΚΗ ΑΣΠΑΣΙΑ</v>
      </c>
      <c r="N7" s="282" t="str">
        <f>IF($L7="","",VLOOKUP(Setup!$B$13&amp;"-"&amp;$L7,Rankings!$A:$E,3,FALSE))</f>
        <v>ΗΡΑΚΛΕΙΟ Ο.Α.&amp; Α.</v>
      </c>
      <c r="O7" s="297">
        <f>IF(COUNTIF(Rankings!$A:$A,Setup!$B$13&amp;"-"&amp;$L7)&gt;0,VLOOKUP(Setup!$B$13&amp;"-"&amp;$L7,Rankings!$A:$E,5,FALSE),0)</f>
        <v>0</v>
      </c>
      <c r="P7" s="297">
        <f>IF(COUNTIF(Rankings!$A:$A,Setup!$B$13&amp;"-"&amp;$L7)&gt;0,VLOOKUP(Setup!$B$13&amp;"-"&amp;$L7,Rankings!$A:$E,4,FALSE),0)</f>
        <v>130</v>
      </c>
      <c r="Q7" s="305">
        <f t="shared" si="5"/>
        <v>5.7984235351941187E-3</v>
      </c>
      <c r="R7" s="305">
        <f t="shared" si="6"/>
        <v>0.20600579842353517</v>
      </c>
      <c r="S7" s="305">
        <f t="shared" si="7"/>
        <v>336.00579842353517</v>
      </c>
      <c r="T7" s="305">
        <f t="shared" si="8"/>
        <v>336.00579842353517</v>
      </c>
      <c r="U7" s="305">
        <f t="shared" si="9"/>
        <v>5.7984235351941187E-3</v>
      </c>
      <c r="V7" s="302">
        <f t="shared" si="10"/>
        <v>336.00579842353517</v>
      </c>
      <c r="W7" s="173">
        <v>5.7984235351941187E-3</v>
      </c>
      <c r="X7" s="208"/>
    </row>
    <row r="8" spans="1:25" ht="19.899999999999999" customHeight="1">
      <c r="A8" s="306">
        <v>6</v>
      </c>
      <c r="B8" s="215">
        <f t="shared" si="0"/>
        <v>0</v>
      </c>
      <c r="C8" s="270">
        <f t="shared" si="1"/>
        <v>292</v>
      </c>
      <c r="D8" s="293">
        <f t="shared" si="2"/>
        <v>3</v>
      </c>
      <c r="E8" s="290">
        <f t="shared" si="3"/>
        <v>0</v>
      </c>
      <c r="F8" s="290">
        <f t="shared" si="4"/>
        <v>2</v>
      </c>
      <c r="G8" s="219">
        <v>28092</v>
      </c>
      <c r="H8" s="282" t="str">
        <f>IF($G8="","",VLOOKUP(Setup!$B$13&amp;"-"&amp;$G8,Rankings!$A:$E,2,FALSE))</f>
        <v>ΚΑΡΠΟΥΖΗ ΟΛΥΜΠΙΑ</v>
      </c>
      <c r="I8" s="282" t="str">
        <f>IF($G8="","",VLOOKUP(Setup!$B$13&amp;"-"&amp;$G8,Rankings!$A:$E,3,FALSE))</f>
        <v>Α.Ο.Α.ΑΤΤΙΚΟΣ ΗΛΙΟΣ</v>
      </c>
      <c r="J8" s="297">
        <f>IF(COUNTIF(Rankings!$A:$A,Setup!$B$13&amp;"-"&amp;$G8)&gt;0,VLOOKUP(Setup!$B$13&amp;"-"&amp;$G8,Rankings!$A:$E,5,FALSE),0)</f>
        <v>0</v>
      </c>
      <c r="K8" s="297">
        <f>IF(COUNTIF(Rankings!$A:$A,Setup!$B$13&amp;"-"&amp;$G8)&gt;0,VLOOKUP(Setup!$B$13&amp;"-"&amp;$G8,Rankings!$A:$E,4,FALSE),0)</f>
        <v>138</v>
      </c>
      <c r="L8" s="219">
        <v>27014</v>
      </c>
      <c r="M8" s="282" t="str">
        <f>IF($L8="","",VLOOKUP(Setup!$B$13&amp;"-"&amp;$L8,Rankings!$A:$E,2,FALSE))</f>
        <v>ΤΖΑΝΟΠΟΥΛΟΥ ΑΦΡΟΔΙΤΗ</v>
      </c>
      <c r="N8" s="282" t="str">
        <f>IF($L8="","",VLOOKUP(Setup!$B$13&amp;"-"&amp;$L8,Rankings!$A:$E,3,FALSE))</f>
        <v>Γ.Ο.ΠΕΡΙΣΤΕΡΙΟΥ Γ.ΠΑΛΑΣΚΑΣ</v>
      </c>
      <c r="O8" s="297">
        <f>IF(COUNTIF(Rankings!$A:$A,Setup!$B$13&amp;"-"&amp;$L8)&gt;0,VLOOKUP(Setup!$B$13&amp;"-"&amp;$L8,Rankings!$A:$E,5,FALSE),0)</f>
        <v>0</v>
      </c>
      <c r="P8" s="297">
        <f>IF(COUNTIF(Rankings!$A:$A,Setup!$B$13&amp;"-"&amp;$L8)&gt;0,VLOOKUP(Setup!$B$13&amp;"-"&amp;$L8,Rankings!$A:$E,4,FALSE),0)</f>
        <v>154</v>
      </c>
      <c r="Q8" s="305">
        <f t="shared" si="5"/>
        <v>7.3636144266189052E-3</v>
      </c>
      <c r="R8" s="305">
        <f t="shared" si="6"/>
        <v>0.13800736361442664</v>
      </c>
      <c r="S8" s="305">
        <f t="shared" si="7"/>
        <v>292.00736361442659</v>
      </c>
      <c r="T8" s="305">
        <f t="shared" si="8"/>
        <v>292.00736361442659</v>
      </c>
      <c r="U8" s="305">
        <f t="shared" si="9"/>
        <v>7.3636144266189052E-3</v>
      </c>
      <c r="V8" s="302">
        <f t="shared" si="10"/>
        <v>292.00736361442659</v>
      </c>
      <c r="W8" s="173">
        <v>7.3636144266189052E-3</v>
      </c>
      <c r="X8" s="208"/>
    </row>
    <row r="9" spans="1:25" ht="19.899999999999999" customHeight="1">
      <c r="A9" s="306">
        <v>7</v>
      </c>
      <c r="B9" s="215">
        <f t="shared" si="0"/>
        <v>0</v>
      </c>
      <c r="C9" s="270">
        <f t="shared" si="1"/>
        <v>285</v>
      </c>
      <c r="D9" s="293">
        <f t="shared" si="2"/>
        <v>3</v>
      </c>
      <c r="E9" s="290">
        <f t="shared" si="3"/>
        <v>0</v>
      </c>
      <c r="F9" s="290">
        <f t="shared" si="4"/>
        <v>2</v>
      </c>
      <c r="G9" s="219">
        <v>28170</v>
      </c>
      <c r="H9" s="282" t="str">
        <f>IF($G9="","",VLOOKUP(Setup!$B$13&amp;"-"&amp;$G9,Rankings!$A:$E,2,FALSE))</f>
        <v>ΤΣΕΛΟΥ ΑΘΑΝΑΣΙΑ</v>
      </c>
      <c r="I9" s="282" t="str">
        <f>IF($G9="","",VLOOKUP(Setup!$B$13&amp;"-"&amp;$G9,Rankings!$A:$E,3,FALSE))</f>
        <v>Α.Ο.Α.ΠΑΠΑΓΟΥ</v>
      </c>
      <c r="J9" s="297">
        <f>IF(COUNTIF(Rankings!$A:$A,Setup!$B$13&amp;"-"&amp;$G9)&gt;0,VLOOKUP(Setup!$B$13&amp;"-"&amp;$G9,Rankings!$A:$E,5,FALSE),0)</f>
        <v>0</v>
      </c>
      <c r="K9" s="297">
        <f>IF(COUNTIF(Rankings!$A:$A,Setup!$B$13&amp;"-"&amp;$G9)&gt;0,VLOOKUP(Setup!$B$13&amp;"-"&amp;$G9,Rankings!$A:$E,4,FALSE),0)</f>
        <v>166</v>
      </c>
      <c r="L9" s="219">
        <v>25681</v>
      </c>
      <c r="M9" s="282" t="str">
        <f>IF($L9="","",VLOOKUP(Setup!$B$13&amp;"-"&amp;$L9,Rankings!$A:$E,2,FALSE))</f>
        <v>ΑΓΓΕΛΑΤΟΥ-ΡΑΦΤΟΠΟΥΛΟΥ ΑΝΑΣΤΑΣΙΑ</v>
      </c>
      <c r="N9" s="282" t="str">
        <f>IF($L9="","",VLOOKUP(Setup!$B$13&amp;"-"&amp;$L9,Rankings!$A:$E,3,FALSE))</f>
        <v>Α.Ο.Α.ΗΛΙΟΥΠΟΛΗΣ</v>
      </c>
      <c r="O9" s="297">
        <f>IF(COUNTIF(Rankings!$A:$A,Setup!$B$13&amp;"-"&amp;$L9)&gt;0,VLOOKUP(Setup!$B$13&amp;"-"&amp;$L9,Rankings!$A:$E,5,FALSE),0)</f>
        <v>0</v>
      </c>
      <c r="P9" s="297">
        <f>IF(COUNTIF(Rankings!$A:$A,Setup!$B$13&amp;"-"&amp;$L9)&gt;0,VLOOKUP(Setup!$B$13&amp;"-"&amp;$L9,Rankings!$A:$E,4,FALSE),0)</f>
        <v>119</v>
      </c>
      <c r="Q9" s="305">
        <f t="shared" si="5"/>
        <v>2.3983476970540544E-2</v>
      </c>
      <c r="R9" s="305">
        <f t="shared" si="6"/>
        <v>0.16602398347697056</v>
      </c>
      <c r="S9" s="305">
        <f t="shared" si="7"/>
        <v>285.02398347697056</v>
      </c>
      <c r="T9" s="305">
        <f t="shared" si="8"/>
        <v>285.02398347697056</v>
      </c>
      <c r="U9" s="305">
        <f t="shared" si="9"/>
        <v>2.3983476970540544E-2</v>
      </c>
      <c r="V9" s="302">
        <f t="shared" si="10"/>
        <v>285.02398347697056</v>
      </c>
      <c r="W9" s="173">
        <v>2.3983476970540544E-2</v>
      </c>
      <c r="X9" s="208"/>
    </row>
    <row r="10" spans="1:25" ht="19.899999999999999" customHeight="1">
      <c r="A10" s="306">
        <v>8</v>
      </c>
      <c r="B10" s="215">
        <f t="shared" si="0"/>
        <v>0</v>
      </c>
      <c r="C10" s="270">
        <f t="shared" si="1"/>
        <v>226</v>
      </c>
      <c r="D10" s="293">
        <f t="shared" si="2"/>
        <v>3</v>
      </c>
      <c r="E10" s="290">
        <f t="shared" si="3"/>
        <v>0</v>
      </c>
      <c r="F10" s="290">
        <f t="shared" si="4"/>
        <v>2</v>
      </c>
      <c r="G10" s="219">
        <v>26489</v>
      </c>
      <c r="H10" s="282" t="str">
        <f>IF($G10="","",VLOOKUP(Setup!$B$13&amp;"-"&amp;$G10,Rankings!$A:$E,2,FALSE))</f>
        <v>ΠΟΔΑΡΑ ΙΩΑΝΝΑ-ΜΑΡΙΑ</v>
      </c>
      <c r="I10" s="282" t="str">
        <f>IF($G10="","",VLOOKUP(Setup!$B$13&amp;"-"&amp;$G10,Rankings!$A:$E,3,FALSE))</f>
        <v>Α.Ο.Α.ΗΛΙΟΥΠΟΛΗΣ</v>
      </c>
      <c r="J10" s="297">
        <f>IF(COUNTIF(Rankings!$A:$A,Setup!$B$13&amp;"-"&amp;$G10)&gt;0,VLOOKUP(Setup!$B$13&amp;"-"&amp;$G10,Rankings!$A:$E,5,FALSE),0)</f>
        <v>0</v>
      </c>
      <c r="K10" s="297">
        <f>IF(COUNTIF(Rankings!$A:$A,Setup!$B$13&amp;"-"&amp;$G10)&gt;0,VLOOKUP(Setup!$B$13&amp;"-"&amp;$G10,Rankings!$A:$E,4,FALSE),0)</f>
        <v>146</v>
      </c>
      <c r="L10" s="219">
        <v>28780</v>
      </c>
      <c r="M10" s="282" t="str">
        <f>IF($L10="","",VLOOKUP(Setup!$B$13&amp;"-"&amp;$L10,Rankings!$A:$E,2,FALSE))</f>
        <v>ΚΑΛΑΤΖΗ ΜΑΡΙΛΕΝΑ</v>
      </c>
      <c r="N10" s="282" t="str">
        <f>IF($L10="","",VLOOKUP(Setup!$B$13&amp;"-"&amp;$L10,Rankings!$A:$E,3,FALSE))</f>
        <v>Α.Ο.Α.ΗΛΙΟΥΠΟΛΗΣ</v>
      </c>
      <c r="O10" s="297">
        <f>IF(COUNTIF(Rankings!$A:$A,Setup!$B$13&amp;"-"&amp;$L10)&gt;0,VLOOKUP(Setup!$B$13&amp;"-"&amp;$L10,Rankings!$A:$E,5,FALSE),0)</f>
        <v>0</v>
      </c>
      <c r="P10" s="297">
        <f>IF(COUNTIF(Rankings!$A:$A,Setup!$B$13&amp;"-"&amp;$L10)&gt;0,VLOOKUP(Setup!$B$13&amp;"-"&amp;$L10,Rankings!$A:$E,4,FALSE),0)</f>
        <v>80</v>
      </c>
      <c r="Q10" s="305">
        <f t="shared" si="5"/>
        <v>2.650831978342302E-2</v>
      </c>
      <c r="R10" s="305">
        <f t="shared" si="6"/>
        <v>0.14602650831978342</v>
      </c>
      <c r="S10" s="305">
        <f t="shared" si="7"/>
        <v>226.02650831978343</v>
      </c>
      <c r="T10" s="305">
        <f t="shared" si="8"/>
        <v>226.02650831978343</v>
      </c>
      <c r="U10" s="305">
        <f t="shared" si="9"/>
        <v>2.650831978342302E-2</v>
      </c>
      <c r="V10" s="302">
        <f t="shared" si="10"/>
        <v>226.02650831978343</v>
      </c>
      <c r="W10" s="173">
        <v>2.650831978342302E-2</v>
      </c>
      <c r="X10" s="208"/>
    </row>
    <row r="11" spans="1:25" ht="19.899999999999999" customHeight="1">
      <c r="A11" s="306">
        <v>9</v>
      </c>
      <c r="B11" s="215">
        <f t="shared" si="0"/>
        <v>0</v>
      </c>
      <c r="C11" s="270">
        <f t="shared" si="1"/>
        <v>225</v>
      </c>
      <c r="D11" s="293">
        <f t="shared" si="2"/>
        <v>3</v>
      </c>
      <c r="E11" s="290">
        <f t="shared" si="3"/>
        <v>0</v>
      </c>
      <c r="F11" s="290">
        <f t="shared" si="4"/>
        <v>2</v>
      </c>
      <c r="G11" s="219">
        <v>26696</v>
      </c>
      <c r="H11" s="282" t="str">
        <f>IF($G11="","",VLOOKUP(Setup!$B$13&amp;"-"&amp;$G11,Rankings!$A:$E,2,FALSE))</f>
        <v>ΔΙΓΑΛΑΚΗ ΚΟΡΙΝΑ</v>
      </c>
      <c r="I11" s="282" t="str">
        <f>IF($G11="","",VLOOKUP(Setup!$B$13&amp;"-"&amp;$G11,Rankings!$A:$E,3,FALSE))</f>
        <v>Ο.Α.ΧΑΝΙΩΝ</v>
      </c>
      <c r="J11" s="297">
        <f>IF(COUNTIF(Rankings!$A:$A,Setup!$B$13&amp;"-"&amp;$G11)&gt;0,VLOOKUP(Setup!$B$13&amp;"-"&amp;$G11,Rankings!$A:$E,5,FALSE),0)</f>
        <v>0</v>
      </c>
      <c r="K11" s="297">
        <f>IF(COUNTIF(Rankings!$A:$A,Setup!$B$13&amp;"-"&amp;$G11)&gt;0,VLOOKUP(Setup!$B$13&amp;"-"&amp;$G11,Rankings!$A:$E,4,FALSE),0)</f>
        <v>114</v>
      </c>
      <c r="L11" s="219">
        <v>27408</v>
      </c>
      <c r="M11" s="282" t="str">
        <f>IF($L11="","",VLOOKUP(Setup!$B$13&amp;"-"&amp;$L11,Rankings!$A:$E,2,FALSE))</f>
        <v>ΤΣΑΓΚΑΡΑΚΗ ΑΘΗΝΑ</v>
      </c>
      <c r="N11" s="282" t="str">
        <f>IF($L11="","",VLOOKUP(Setup!$B$13&amp;"-"&amp;$L11,Rankings!$A:$E,3,FALSE))</f>
        <v>ΗΡΑΚΛΕΙΟ Ο.Α.&amp; Α.</v>
      </c>
      <c r="O11" s="297">
        <f>IF(COUNTIF(Rankings!$A:$A,Setup!$B$13&amp;"-"&amp;$L11)&gt;0,VLOOKUP(Setup!$B$13&amp;"-"&amp;$L11,Rankings!$A:$E,5,FALSE),0)</f>
        <v>0</v>
      </c>
      <c r="P11" s="297">
        <f>IF(COUNTIF(Rankings!$A:$A,Setup!$B$13&amp;"-"&amp;$L11)&gt;0,VLOOKUP(Setup!$B$13&amp;"-"&amp;$L11,Rankings!$A:$E,4,FALSE),0)</f>
        <v>111</v>
      </c>
      <c r="Q11" s="305">
        <f t="shared" si="5"/>
        <v>4.0103092237315514E-2</v>
      </c>
      <c r="R11" s="305">
        <f t="shared" si="6"/>
        <v>0.11404010309223732</v>
      </c>
      <c r="S11" s="305">
        <f t="shared" si="7"/>
        <v>225.0401030922373</v>
      </c>
      <c r="T11" s="305">
        <f t="shared" si="8"/>
        <v>225.0401030922373</v>
      </c>
      <c r="U11" s="305">
        <f t="shared" si="9"/>
        <v>4.0103092237315514E-2</v>
      </c>
      <c r="V11" s="302">
        <f t="shared" si="10"/>
        <v>225.0401030922373</v>
      </c>
      <c r="W11" s="173">
        <v>4.0103092237315514E-2</v>
      </c>
      <c r="X11" s="208"/>
    </row>
    <row r="12" spans="1:25" ht="19.899999999999999" customHeight="1">
      <c r="A12" s="306">
        <v>10</v>
      </c>
      <c r="B12" s="215">
        <f t="shared" si="0"/>
        <v>0</v>
      </c>
      <c r="C12" s="270">
        <f t="shared" si="1"/>
        <v>140</v>
      </c>
      <c r="D12" s="293">
        <f t="shared" si="2"/>
        <v>3</v>
      </c>
      <c r="E12" s="290">
        <f t="shared" si="3"/>
        <v>0</v>
      </c>
      <c r="F12" s="290">
        <f t="shared" si="4"/>
        <v>2</v>
      </c>
      <c r="G12" s="219">
        <v>29589</v>
      </c>
      <c r="H12" s="282" t="str">
        <f>IF($G12="","",VLOOKUP(Setup!$B$13&amp;"-"&amp;$G12,Rankings!$A:$E,2,FALSE))</f>
        <v>ΤΣΕΡΕΓΚΟΥΝΗ ΑΝΑΣΤΑΣΙΑ-ΑΓΑΘΗ</v>
      </c>
      <c r="I12" s="282" t="str">
        <f>IF($G12="","",VLOOKUP(Setup!$B$13&amp;"-"&amp;$G12,Rankings!$A:$E,3,FALSE))</f>
        <v>Α.Ο.Α.ΠΑΠΑΓΟΥ</v>
      </c>
      <c r="J12" s="297">
        <f>IF(COUNTIF(Rankings!$A:$A,Setup!$B$13&amp;"-"&amp;$G12)&gt;0,VLOOKUP(Setup!$B$13&amp;"-"&amp;$G12,Rankings!$A:$E,5,FALSE),0)</f>
        <v>0</v>
      </c>
      <c r="K12" s="297">
        <f>IF(COUNTIF(Rankings!$A:$A,Setup!$B$13&amp;"-"&amp;$G12)&gt;0,VLOOKUP(Setup!$B$13&amp;"-"&amp;$G12,Rankings!$A:$E,4,FALSE),0)</f>
        <v>113</v>
      </c>
      <c r="L12" s="219">
        <v>32007</v>
      </c>
      <c r="M12" s="282" t="str">
        <f>IF($L12="","",VLOOKUP(Setup!$B$13&amp;"-"&amp;$L12,Rankings!$A:$E,2,FALSE))</f>
        <v>ΚΑΛΟΥΜΕΝΟΥ ΜΑΡΙΑ-ΘΗΡΕΣΙΑ</v>
      </c>
      <c r="N12" s="282" t="str">
        <f>IF($L12="","",VLOOKUP(Setup!$B$13&amp;"-"&amp;$L12,Rankings!$A:$E,3,FALSE))</f>
        <v>Α.Κ.Α.ΜΑΡΑΘΩΝΑ</v>
      </c>
      <c r="O12" s="297">
        <f>IF(COUNTIF(Rankings!$A:$A,Setup!$B$13&amp;"-"&amp;$L12)&gt;0,VLOOKUP(Setup!$B$13&amp;"-"&amp;$L12,Rankings!$A:$E,5,FALSE),0)</f>
        <v>0</v>
      </c>
      <c r="P12" s="297">
        <f>IF(COUNTIF(Rankings!$A:$A,Setup!$B$13&amp;"-"&amp;$L12)&gt;0,VLOOKUP(Setup!$B$13&amp;"-"&amp;$L12,Rankings!$A:$E,4,FALSE),0)</f>
        <v>27</v>
      </c>
      <c r="Q12" s="305">
        <f t="shared" si="5"/>
        <v>4.4318989777241073E-2</v>
      </c>
      <c r="R12" s="305">
        <f t="shared" si="6"/>
        <v>0.11304431898977725</v>
      </c>
      <c r="S12" s="305">
        <f t="shared" si="7"/>
        <v>140.04431898977725</v>
      </c>
      <c r="T12" s="305">
        <f t="shared" si="8"/>
        <v>140.04431898977725</v>
      </c>
      <c r="U12" s="305">
        <f t="shared" si="9"/>
        <v>4.4318989777241073E-2</v>
      </c>
      <c r="V12" s="302">
        <f t="shared" si="10"/>
        <v>140.04431898977725</v>
      </c>
      <c r="W12" s="173">
        <v>4.4318989777241073E-2</v>
      </c>
      <c r="X12" s="208"/>
    </row>
    <row r="13" spans="1:25" ht="19.899999999999999" customHeight="1">
      <c r="A13" s="306">
        <v>11</v>
      </c>
      <c r="B13" s="215">
        <f t="shared" si="0"/>
        <v>0</v>
      </c>
      <c r="C13" s="270">
        <f t="shared" si="1"/>
        <v>30</v>
      </c>
      <c r="D13" s="293">
        <f t="shared" si="2"/>
        <v>3</v>
      </c>
      <c r="E13" s="290">
        <f t="shared" si="3"/>
        <v>0</v>
      </c>
      <c r="F13" s="290">
        <f t="shared" si="4"/>
        <v>2</v>
      </c>
      <c r="G13" s="218">
        <v>30932</v>
      </c>
      <c r="H13" s="282" t="str">
        <f>IF($G13="","",VLOOKUP(Setup!$B$13&amp;"-"&amp;$G13,Rankings!$A:$E,2,FALSE))</f>
        <v>ΑΜΠΑΤΖΙΔΗ ΝΑΤΑΛΙΑ</v>
      </c>
      <c r="I13" s="282" t="str">
        <f>IF($G13="","",VLOOKUP(Setup!$B$13&amp;"-"&amp;$G13,Rankings!$A:$E,3,FALSE))</f>
        <v>Α.Ο.ΛΑΤΩ ΑΓ.ΝΙΚΟΛΑΟΥ</v>
      </c>
      <c r="J13" s="297">
        <f>IF(COUNTIF(Rankings!$A:$A,Setup!$B$13&amp;"-"&amp;$G13)&gt;0,VLOOKUP(Setup!$B$13&amp;"-"&amp;$G13,Rankings!$A:$E,5,FALSE),0)</f>
        <v>0</v>
      </c>
      <c r="K13" s="297">
        <f>IF(COUNTIF(Rankings!$A:$A,Setup!$B$13&amp;"-"&amp;$G13)&gt;0,VLOOKUP(Setup!$B$13&amp;"-"&amp;$G13,Rankings!$A:$E,4,FALSE),0)</f>
        <v>20</v>
      </c>
      <c r="L13" s="218">
        <v>30891</v>
      </c>
      <c r="M13" s="282" t="str">
        <f>IF($L13="","",VLOOKUP(Setup!$B$13&amp;"-"&amp;$L13,Rankings!$A:$E,2,FALSE))</f>
        <v>ΤΑΒΛΑ ΕΛΕΝΗ</v>
      </c>
      <c r="N13" s="282" t="str">
        <f>IF($L13="","",VLOOKUP(Setup!$B$13&amp;"-"&amp;$L13,Rankings!$A:$E,3,FALSE))</f>
        <v>Α.Ο.ΛΑΤΩ ΑΓ.ΝΙΚΟΛΑΟΥ</v>
      </c>
      <c r="O13" s="297">
        <f>IF(COUNTIF(Rankings!$A:$A,Setup!$B$13&amp;"-"&amp;$L13)&gt;0,VLOOKUP(Setup!$B$13&amp;"-"&amp;$L13,Rankings!$A:$E,5,FALSE),0)</f>
        <v>0</v>
      </c>
      <c r="P13" s="297">
        <f>IF(COUNTIF(Rankings!$A:$A,Setup!$B$13&amp;"-"&amp;$L13)&gt;0,VLOOKUP(Setup!$B$13&amp;"-"&amp;$L13,Rankings!$A:$E,4,FALSE),0)</f>
        <v>10</v>
      </c>
      <c r="Q13" s="305">
        <f t="shared" si="5"/>
        <v>3.8170061485531835E-2</v>
      </c>
      <c r="R13" s="305">
        <f t="shared" si="6"/>
        <v>2.0038170061485533E-2</v>
      </c>
      <c r="S13" s="305">
        <f t="shared" si="7"/>
        <v>30.03817006148553</v>
      </c>
      <c r="T13" s="305">
        <f t="shared" si="8"/>
        <v>30.03817006148553</v>
      </c>
      <c r="U13" s="305">
        <f t="shared" si="9"/>
        <v>3.8170061485531835E-2</v>
      </c>
      <c r="V13" s="302">
        <f t="shared" si="10"/>
        <v>30.03817006148553</v>
      </c>
      <c r="W13" s="173">
        <v>3.8170061485531835E-2</v>
      </c>
      <c r="X13" s="208"/>
    </row>
    <row r="14" spans="1:25" ht="19.899999999999999" customHeight="1">
      <c r="A14" s="306">
        <v>12</v>
      </c>
      <c r="B14" s="215">
        <f t="shared" si="0"/>
        <v>0</v>
      </c>
      <c r="C14" s="270">
        <f t="shared" si="1"/>
        <v>20</v>
      </c>
      <c r="D14" s="293">
        <f t="shared" si="2"/>
        <v>3</v>
      </c>
      <c r="E14" s="290">
        <f t="shared" si="3"/>
        <v>0</v>
      </c>
      <c r="F14" s="290">
        <f t="shared" si="4"/>
        <v>2</v>
      </c>
      <c r="G14" s="219">
        <v>28779</v>
      </c>
      <c r="H14" s="282" t="str">
        <f>IF($G14="","",VLOOKUP(Setup!$B$13&amp;"-"&amp;$G14,Rankings!$A:$E,2,FALSE))</f>
        <v>ΜΑΡΙΝΟΠΟΥΛΟΥ ΧΡΙΣΤΙΝΑ</v>
      </c>
      <c r="I14" s="282" t="str">
        <f>IF($G14="","",VLOOKUP(Setup!$B$13&amp;"-"&amp;$G14,Rankings!$A:$E,3,FALSE))</f>
        <v>Ο.Α.ΑΘΗΝΩΝ</v>
      </c>
      <c r="J14" s="297">
        <f>IF(COUNTIF(Rankings!$A:$A,Setup!$B$13&amp;"-"&amp;$G14)&gt;0,VLOOKUP(Setup!$B$13&amp;"-"&amp;$G14,Rankings!$A:$E,5,FALSE),0)</f>
        <v>0</v>
      </c>
      <c r="K14" s="297">
        <f>IF(COUNTIF(Rankings!$A:$A,Setup!$B$13&amp;"-"&amp;$G14)&gt;0,VLOOKUP(Setup!$B$13&amp;"-"&amp;$G14,Rankings!$A:$E,4,FALSE),0)</f>
        <v>8</v>
      </c>
      <c r="L14" s="219">
        <v>29497</v>
      </c>
      <c r="M14" s="282" t="str">
        <f>IF($L14="","",VLOOKUP(Setup!$B$13&amp;"-"&amp;$L14,Rankings!$A:$E,2,FALSE))</f>
        <v>ΔΕΜΕΛΙΔΗ ΑΝΑΣΤΑΣΙΑ</v>
      </c>
      <c r="N14" s="282" t="str">
        <f>IF($L14="","",VLOOKUP(Setup!$B$13&amp;"-"&amp;$L14,Rankings!$A:$E,3,FALSE))</f>
        <v>Α.Ο.ΒΑΡΗΣ ΑΝΑΓΥΡΟΥΣ</v>
      </c>
      <c r="O14" s="297">
        <f>IF(COUNTIF(Rankings!$A:$A,Setup!$B$13&amp;"-"&amp;$L14)&gt;0,VLOOKUP(Setup!$B$13&amp;"-"&amp;$L14,Rankings!$A:$E,5,FALSE),0)</f>
        <v>0</v>
      </c>
      <c r="P14" s="297">
        <f>IF(COUNTIF(Rankings!$A:$A,Setup!$B$13&amp;"-"&amp;$L14)&gt;0,VLOOKUP(Setup!$B$13&amp;"-"&amp;$L14,Rankings!$A:$E,4,FALSE),0)</f>
        <v>12</v>
      </c>
      <c r="Q14" s="305">
        <f t="shared" si="5"/>
        <v>3.6323026755239796E-2</v>
      </c>
      <c r="R14" s="305">
        <f t="shared" si="6"/>
        <v>8.0363230267552401E-3</v>
      </c>
      <c r="S14" s="305">
        <f t="shared" si="7"/>
        <v>20.036323026755241</v>
      </c>
      <c r="T14" s="305">
        <f t="shared" si="8"/>
        <v>20.036323026755241</v>
      </c>
      <c r="U14" s="305">
        <f t="shared" si="9"/>
        <v>3.6323026755239796E-2</v>
      </c>
      <c r="V14" s="302">
        <f t="shared" si="10"/>
        <v>20.036323026755241</v>
      </c>
      <c r="W14" s="173">
        <v>3.6323026755239796E-2</v>
      </c>
      <c r="X14" s="208"/>
    </row>
    <row r="15" spans="1:25" ht="19.899999999999999" customHeight="1">
      <c r="A15" s="306">
        <v>13</v>
      </c>
      <c r="B15" s="215">
        <f t="shared" si="0"/>
        <v>0</v>
      </c>
      <c r="C15" s="270">
        <f t="shared" si="1"/>
        <v>0</v>
      </c>
      <c r="D15" s="293">
        <f t="shared" si="2"/>
        <v>5</v>
      </c>
      <c r="E15" s="290">
        <f t="shared" si="3"/>
        <v>0</v>
      </c>
      <c r="F15" s="290">
        <f t="shared" si="4"/>
        <v>0</v>
      </c>
      <c r="G15" s="219"/>
      <c r="H15" s="282" t="str">
        <f>IF($G15="","",VLOOKUP(Setup!$B$13&amp;"-"&amp;$G15,Rankings!$A:$E,2,FALSE))</f>
        <v/>
      </c>
      <c r="I15" s="282" t="str">
        <f>IF($G15="","",VLOOKUP(Setup!$B$13&amp;"-"&amp;$G15,Rankings!$A:$E,3,FALSE))</f>
        <v/>
      </c>
      <c r="J15" s="297">
        <f>IF(COUNTIF(Rankings!$A:$A,Setup!$B$13&amp;"-"&amp;$G15)&gt;0,VLOOKUP(Setup!$B$13&amp;"-"&amp;$G15,Rankings!$A:$E,5,FALSE),0)</f>
        <v>0</v>
      </c>
      <c r="K15" s="297">
        <f>IF(COUNTIF(Rankings!$A:$A,Setup!$B$13&amp;"-"&amp;$G15)&gt;0,VLOOKUP(Setup!$B$13&amp;"-"&amp;$G15,Rankings!$A:$E,4,FALSE),0)</f>
        <v>0</v>
      </c>
      <c r="L15" s="219"/>
      <c r="M15" s="282" t="str">
        <f>IF($L15="","",VLOOKUP(Setup!$B$13&amp;"-"&amp;$L15,Rankings!$A:$E,2,FALSE))</f>
        <v/>
      </c>
      <c r="N15" s="282" t="str">
        <f>IF($L15="","",VLOOKUP(Setup!$B$13&amp;"-"&amp;$L15,Rankings!$A:$E,3,FALSE))</f>
        <v/>
      </c>
      <c r="O15" s="297">
        <f>IF(COUNTIF(Rankings!$A:$A,Setup!$B$13&amp;"-"&amp;$L15)&gt;0,VLOOKUP(Setup!$B$13&amp;"-"&amp;$L15,Rankings!$A:$E,5,FALSE),0)</f>
        <v>0</v>
      </c>
      <c r="P15" s="297">
        <f>IF(COUNTIF(Rankings!$A:$A,Setup!$B$13&amp;"-"&amp;$L15)&gt;0,VLOOKUP(Setup!$B$13&amp;"-"&amp;$L15,Rankings!$A:$E,4,FALSE),0)</f>
        <v>0</v>
      </c>
      <c r="Q15" s="305">
        <f t="shared" si="5"/>
        <v>4.5079668877219793E-2</v>
      </c>
      <c r="R15" s="305">
        <f t="shared" si="6"/>
        <v>4.5079668877219793E-5</v>
      </c>
      <c r="S15" s="305">
        <f t="shared" si="7"/>
        <v>4.5079668877219793E-2</v>
      </c>
      <c r="T15" s="305">
        <f t="shared" si="8"/>
        <v>4.5079668877219793E-2</v>
      </c>
      <c r="U15" s="305">
        <f t="shared" si="9"/>
        <v>4.5079668877219793E-2</v>
      </c>
      <c r="V15" s="302">
        <f t="shared" si="10"/>
        <v>0</v>
      </c>
      <c r="W15" s="173">
        <v>4.5079668877219793E-2</v>
      </c>
      <c r="X15" s="208"/>
    </row>
    <row r="16" spans="1:25" ht="19.899999999999999" customHeight="1">
      <c r="A16" s="306">
        <v>14</v>
      </c>
      <c r="B16" s="215">
        <f t="shared" si="0"/>
        <v>0</v>
      </c>
      <c r="C16" s="270">
        <f t="shared" si="1"/>
        <v>0</v>
      </c>
      <c r="D16" s="293">
        <f t="shared" si="2"/>
        <v>5</v>
      </c>
      <c r="E16" s="290">
        <f t="shared" si="3"/>
        <v>0</v>
      </c>
      <c r="F16" s="290">
        <f t="shared" si="4"/>
        <v>0</v>
      </c>
      <c r="G16" s="219"/>
      <c r="H16" s="282" t="str">
        <f>IF($G16="","",VLOOKUP(Setup!$B$13&amp;"-"&amp;$G16,Rankings!$A:$E,2,FALSE))</f>
        <v/>
      </c>
      <c r="I16" s="282" t="str">
        <f>IF($G16="","",VLOOKUP(Setup!$B$13&amp;"-"&amp;$G16,Rankings!$A:$E,3,FALSE))</f>
        <v/>
      </c>
      <c r="J16" s="297">
        <f>IF(COUNTIF(Rankings!$A:$A,Setup!$B$13&amp;"-"&amp;$G16)&gt;0,VLOOKUP(Setup!$B$13&amp;"-"&amp;$G16,Rankings!$A:$E,5,FALSE),0)</f>
        <v>0</v>
      </c>
      <c r="K16" s="297">
        <f>IF(COUNTIF(Rankings!$A:$A,Setup!$B$13&amp;"-"&amp;$G16)&gt;0,VLOOKUP(Setup!$B$13&amp;"-"&amp;$G16,Rankings!$A:$E,4,FALSE),0)</f>
        <v>0</v>
      </c>
      <c r="L16" s="219"/>
      <c r="M16" s="282" t="str">
        <f>IF($L16="","",VLOOKUP(Setup!$B$13&amp;"-"&amp;$L16,Rankings!$A:$E,2,FALSE))</f>
        <v/>
      </c>
      <c r="N16" s="282" t="str">
        <f>IF($L16="","",VLOOKUP(Setup!$B$13&amp;"-"&amp;$L16,Rankings!$A:$E,3,FALSE))</f>
        <v/>
      </c>
      <c r="O16" s="297">
        <f>IF(COUNTIF(Rankings!$A:$A,Setup!$B$13&amp;"-"&amp;$L16)&gt;0,VLOOKUP(Setup!$B$13&amp;"-"&amp;$L16,Rankings!$A:$E,5,FALSE),0)</f>
        <v>0</v>
      </c>
      <c r="P16" s="297">
        <f>IF(COUNTIF(Rankings!$A:$A,Setup!$B$13&amp;"-"&amp;$L16)&gt;0,VLOOKUP(Setup!$B$13&amp;"-"&amp;$L16,Rankings!$A:$E,4,FALSE),0)</f>
        <v>0</v>
      </c>
      <c r="Q16" s="305">
        <f t="shared" si="5"/>
        <v>4.4790505109620682E-2</v>
      </c>
      <c r="R16" s="305">
        <f t="shared" si="6"/>
        <v>4.4790505109620684E-5</v>
      </c>
      <c r="S16" s="305">
        <f t="shared" si="7"/>
        <v>4.4790505109620682E-2</v>
      </c>
      <c r="T16" s="305">
        <f t="shared" si="8"/>
        <v>4.4790505109620682E-2</v>
      </c>
      <c r="U16" s="305">
        <f t="shared" si="9"/>
        <v>4.4790505109620682E-2</v>
      </c>
      <c r="V16" s="302">
        <f t="shared" si="10"/>
        <v>0</v>
      </c>
      <c r="W16" s="173">
        <v>4.4790505109620682E-2</v>
      </c>
      <c r="X16" s="208"/>
    </row>
    <row r="17" spans="1:24" ht="19.899999999999999" customHeight="1">
      <c r="A17" s="306">
        <v>15</v>
      </c>
      <c r="B17" s="215">
        <f t="shared" si="0"/>
        <v>0</v>
      </c>
      <c r="C17" s="270">
        <f t="shared" si="1"/>
        <v>0</v>
      </c>
      <c r="D17" s="293">
        <f t="shared" si="2"/>
        <v>5</v>
      </c>
      <c r="E17" s="290">
        <f t="shared" si="3"/>
        <v>0</v>
      </c>
      <c r="F17" s="290">
        <f t="shared" si="4"/>
        <v>0</v>
      </c>
      <c r="G17" s="219"/>
      <c r="H17" s="282" t="str">
        <f>IF($G17="","",VLOOKUP(Setup!$B$13&amp;"-"&amp;$G17,Rankings!$A:$E,2,FALSE))</f>
        <v/>
      </c>
      <c r="I17" s="282" t="str">
        <f>IF($G17="","",VLOOKUP(Setup!$B$13&amp;"-"&amp;$G17,Rankings!$A:$E,3,FALSE))</f>
        <v/>
      </c>
      <c r="J17" s="297">
        <f>IF(COUNTIF(Rankings!$A:$A,Setup!$B$13&amp;"-"&amp;$G17)&gt;0,VLOOKUP(Setup!$B$13&amp;"-"&amp;$G17,Rankings!$A:$E,5,FALSE),0)</f>
        <v>0</v>
      </c>
      <c r="K17" s="297">
        <f>IF(COUNTIF(Rankings!$A:$A,Setup!$B$13&amp;"-"&amp;$G17)&gt;0,VLOOKUP(Setup!$B$13&amp;"-"&amp;$G17,Rankings!$A:$E,4,FALSE),0)</f>
        <v>0</v>
      </c>
      <c r="L17" s="219"/>
      <c r="M17" s="282" t="str">
        <f>IF($L17="","",VLOOKUP(Setup!$B$13&amp;"-"&amp;$L17,Rankings!$A:$E,2,FALSE))</f>
        <v/>
      </c>
      <c r="N17" s="282" t="str">
        <f>IF($L17="","",VLOOKUP(Setup!$B$13&amp;"-"&amp;$L17,Rankings!$A:$E,3,FALSE))</f>
        <v/>
      </c>
      <c r="O17" s="297">
        <f>IF(COUNTIF(Rankings!$A:$A,Setup!$B$13&amp;"-"&amp;$L17)&gt;0,VLOOKUP(Setup!$B$13&amp;"-"&amp;$L17,Rankings!$A:$E,5,FALSE),0)</f>
        <v>0</v>
      </c>
      <c r="P17" s="297">
        <f>IF(COUNTIF(Rankings!$A:$A,Setup!$B$13&amp;"-"&amp;$L17)&gt;0,VLOOKUP(Setup!$B$13&amp;"-"&amp;$L17,Rankings!$A:$E,4,FALSE),0)</f>
        <v>0</v>
      </c>
      <c r="Q17" s="305">
        <f t="shared" si="5"/>
        <v>4.4127180745379337E-2</v>
      </c>
      <c r="R17" s="305">
        <f t="shared" si="6"/>
        <v>4.4127180745379336E-5</v>
      </c>
      <c r="S17" s="305">
        <f t="shared" si="7"/>
        <v>4.4127180745379337E-2</v>
      </c>
      <c r="T17" s="305">
        <f t="shared" si="8"/>
        <v>4.4127180745379337E-2</v>
      </c>
      <c r="U17" s="305">
        <f t="shared" si="9"/>
        <v>4.4127180745379337E-2</v>
      </c>
      <c r="V17" s="302">
        <f t="shared" si="10"/>
        <v>0</v>
      </c>
      <c r="W17" s="173">
        <v>4.4127180745379337E-2</v>
      </c>
      <c r="X17" s="208"/>
    </row>
    <row r="18" spans="1:24" ht="19.899999999999999" customHeight="1">
      <c r="A18" s="306">
        <v>16</v>
      </c>
      <c r="B18" s="215">
        <f t="shared" si="0"/>
        <v>0</v>
      </c>
      <c r="C18" s="270">
        <f t="shared" si="1"/>
        <v>0</v>
      </c>
      <c r="D18" s="293">
        <f t="shared" si="2"/>
        <v>5</v>
      </c>
      <c r="E18" s="290">
        <f t="shared" si="3"/>
        <v>0</v>
      </c>
      <c r="F18" s="290">
        <f t="shared" si="4"/>
        <v>0</v>
      </c>
      <c r="G18" s="218"/>
      <c r="H18" s="282" t="str">
        <f>IF($G18="","",VLOOKUP(Setup!$B$13&amp;"-"&amp;$G18,Rankings!$A:$E,2,FALSE))</f>
        <v/>
      </c>
      <c r="I18" s="282" t="str">
        <f>IF($G18="","",VLOOKUP(Setup!$B$13&amp;"-"&amp;$G18,Rankings!$A:$E,3,FALSE))</f>
        <v/>
      </c>
      <c r="J18" s="297">
        <f>IF(COUNTIF(Rankings!$A:$A,Setup!$B$13&amp;"-"&amp;$G18)&gt;0,VLOOKUP(Setup!$B$13&amp;"-"&amp;$G18,Rankings!$A:$E,5,FALSE),0)</f>
        <v>0</v>
      </c>
      <c r="K18" s="297">
        <f>IF(COUNTIF(Rankings!$A:$A,Setup!$B$13&amp;"-"&amp;$G18)&gt;0,VLOOKUP(Setup!$B$13&amp;"-"&amp;$G18,Rankings!$A:$E,4,FALSE),0)</f>
        <v>0</v>
      </c>
      <c r="L18" s="218"/>
      <c r="M18" s="282" t="str">
        <f>IF($L18="","",VLOOKUP(Setup!$B$13&amp;"-"&amp;$L18,Rankings!$A:$E,2,FALSE))</f>
        <v/>
      </c>
      <c r="N18" s="282" t="str">
        <f>IF($L18="","",VLOOKUP(Setup!$B$13&amp;"-"&amp;$L18,Rankings!$A:$E,3,FALSE))</f>
        <v/>
      </c>
      <c r="O18" s="297">
        <f>IF(COUNTIF(Rankings!$A:$A,Setup!$B$13&amp;"-"&amp;$L18)&gt;0,VLOOKUP(Setup!$B$13&amp;"-"&amp;$L18,Rankings!$A:$E,5,FALSE),0)</f>
        <v>0</v>
      </c>
      <c r="P18" s="297">
        <f>IF(COUNTIF(Rankings!$A:$A,Setup!$B$13&amp;"-"&amp;$L18)&gt;0,VLOOKUP(Setup!$B$13&amp;"-"&amp;$L18,Rankings!$A:$E,4,FALSE),0)</f>
        <v>0</v>
      </c>
      <c r="Q18" s="305">
        <f t="shared" si="5"/>
        <v>4.2674008556349972E-2</v>
      </c>
      <c r="R18" s="305">
        <f t="shared" si="6"/>
        <v>4.267400855634997E-5</v>
      </c>
      <c r="S18" s="305">
        <f t="shared" si="7"/>
        <v>4.2674008556349972E-2</v>
      </c>
      <c r="T18" s="305">
        <f t="shared" si="8"/>
        <v>4.2674008556349972E-2</v>
      </c>
      <c r="U18" s="305">
        <f t="shared" si="9"/>
        <v>4.2674008556349972E-2</v>
      </c>
      <c r="V18" s="302">
        <f t="shared" si="10"/>
        <v>0</v>
      </c>
      <c r="W18" s="173">
        <v>4.2674008556349972E-2</v>
      </c>
      <c r="X18" s="208"/>
    </row>
    <row r="19" spans="1:24">
      <c r="A19" s="283">
        <v>17</v>
      </c>
      <c r="B19" s="215">
        <f t="shared" si="0"/>
        <v>0</v>
      </c>
      <c r="C19" s="270">
        <f t="shared" si="1"/>
        <v>0</v>
      </c>
      <c r="D19" s="293">
        <f t="shared" si="2"/>
        <v>5</v>
      </c>
      <c r="E19" s="290">
        <f t="shared" si="3"/>
        <v>0</v>
      </c>
      <c r="F19" s="290">
        <f t="shared" si="4"/>
        <v>0</v>
      </c>
      <c r="G19" s="218"/>
      <c r="H19" s="282" t="str">
        <f>IF($G19="","",VLOOKUP(Setup!$B$13&amp;"-"&amp;$G19,Rankings!$A:$E,2,FALSE))</f>
        <v/>
      </c>
      <c r="I19" s="282" t="str">
        <f>IF($G19="","",VLOOKUP(Setup!$B$13&amp;"-"&amp;$G19,Rankings!$A:$E,3,FALSE))</f>
        <v/>
      </c>
      <c r="J19" s="297">
        <f>IF(COUNTIF(Rankings!$A:$A,Setup!$B$13&amp;"-"&amp;$G19)&gt;0,VLOOKUP(Setup!$B$13&amp;"-"&amp;$G19,Rankings!$A:$E,5,FALSE),0)</f>
        <v>0</v>
      </c>
      <c r="K19" s="297">
        <f>IF(COUNTIF(Rankings!$A:$A,Setup!$B$13&amp;"-"&amp;$G19)&gt;0,VLOOKUP(Setup!$B$13&amp;"-"&amp;$G19,Rankings!$A:$E,4,FALSE),0)</f>
        <v>0</v>
      </c>
      <c r="L19" s="218"/>
      <c r="M19" s="282" t="str">
        <f>IF($L19="","",VLOOKUP(Setup!$B$13&amp;"-"&amp;$L19,Rankings!$A:$E,2,FALSE))</f>
        <v/>
      </c>
      <c r="N19" s="282" t="str">
        <f>IF($L19="","",VLOOKUP(Setup!$B$13&amp;"-"&amp;$L19,Rankings!$A:$E,3,FALSE))</f>
        <v/>
      </c>
      <c r="O19" s="297">
        <f>IF(COUNTIF(Rankings!$A:$A,Setup!$B$13&amp;"-"&amp;$L19)&gt;0,VLOOKUP(Setup!$B$13&amp;"-"&amp;$L19,Rankings!$A:$E,5,FALSE),0)</f>
        <v>0</v>
      </c>
      <c r="P19" s="297">
        <f>IF(COUNTIF(Rankings!$A:$A,Setup!$B$13&amp;"-"&amp;$L19)&gt;0,VLOOKUP(Setup!$B$13&amp;"-"&amp;$L19,Rankings!$A:$E,4,FALSE),0)</f>
        <v>0</v>
      </c>
      <c r="Q19" s="305">
        <f t="shared" si="5"/>
        <v>4.1788664071934593E-2</v>
      </c>
      <c r="R19" s="305">
        <f t="shared" si="6"/>
        <v>4.1788664071934595E-5</v>
      </c>
      <c r="S19" s="305">
        <f t="shared" si="7"/>
        <v>4.1788664071934593E-2</v>
      </c>
      <c r="T19" s="305">
        <f t="shared" si="8"/>
        <v>4.1788664071934593E-2</v>
      </c>
      <c r="U19" s="305">
        <f t="shared" si="9"/>
        <v>4.1788664071934593E-2</v>
      </c>
      <c r="V19" s="302">
        <f t="shared" si="10"/>
        <v>0</v>
      </c>
      <c r="W19" s="173">
        <v>4.1788664071934593E-2</v>
      </c>
      <c r="X19" s="208"/>
    </row>
    <row r="20" spans="1:24">
      <c r="A20" s="283">
        <v>18</v>
      </c>
      <c r="B20" s="215">
        <f t="shared" si="0"/>
        <v>0</v>
      </c>
      <c r="C20" s="270">
        <f t="shared" si="1"/>
        <v>0</v>
      </c>
      <c r="D20" s="293">
        <f t="shared" si="2"/>
        <v>5</v>
      </c>
      <c r="E20" s="290">
        <f t="shared" si="3"/>
        <v>0</v>
      </c>
      <c r="F20" s="290">
        <f t="shared" si="4"/>
        <v>0</v>
      </c>
      <c r="G20" s="219"/>
      <c r="H20" s="282" t="str">
        <f>IF($G20="","",VLOOKUP(Setup!$B$13&amp;"-"&amp;$G20,Rankings!$A:$E,2,FALSE))</f>
        <v/>
      </c>
      <c r="I20" s="282" t="str">
        <f>IF($G20="","",VLOOKUP(Setup!$B$13&amp;"-"&amp;$G20,Rankings!$A:$E,3,FALSE))</f>
        <v/>
      </c>
      <c r="J20" s="297">
        <f>IF(COUNTIF(Rankings!$A:$A,Setup!$B$13&amp;"-"&amp;$G20)&gt;0,VLOOKUP(Setup!$B$13&amp;"-"&amp;$G20,Rankings!$A:$E,5,FALSE),0)</f>
        <v>0</v>
      </c>
      <c r="K20" s="297">
        <f>IF(COUNTIF(Rankings!$A:$A,Setup!$B$13&amp;"-"&amp;$G20)&gt;0,VLOOKUP(Setup!$B$13&amp;"-"&amp;$G20,Rankings!$A:$E,4,FALSE),0)</f>
        <v>0</v>
      </c>
      <c r="L20" s="219"/>
      <c r="M20" s="282" t="str">
        <f>IF($L20="","",VLOOKUP(Setup!$B$13&amp;"-"&amp;$L20,Rankings!$A:$E,2,FALSE))</f>
        <v/>
      </c>
      <c r="N20" s="282" t="str">
        <f>IF($L20="","",VLOOKUP(Setup!$B$13&amp;"-"&amp;$L20,Rankings!$A:$E,3,FALSE))</f>
        <v/>
      </c>
      <c r="O20" s="297">
        <f>IF(COUNTIF(Rankings!$A:$A,Setup!$B$13&amp;"-"&amp;$L20)&gt;0,VLOOKUP(Setup!$B$13&amp;"-"&amp;$L20,Rankings!$A:$E,5,FALSE),0)</f>
        <v>0</v>
      </c>
      <c r="P20" s="297">
        <f>IF(COUNTIF(Rankings!$A:$A,Setup!$B$13&amp;"-"&amp;$L20)&gt;0,VLOOKUP(Setup!$B$13&amp;"-"&amp;$L20,Rankings!$A:$E,4,FALSE),0)</f>
        <v>0</v>
      </c>
      <c r="Q20" s="305">
        <f t="shared" si="5"/>
        <v>4.1569549461330006E-2</v>
      </c>
      <c r="R20" s="305">
        <f t="shared" si="6"/>
        <v>4.1569549461330006E-5</v>
      </c>
      <c r="S20" s="305">
        <f t="shared" si="7"/>
        <v>4.1569549461330006E-2</v>
      </c>
      <c r="T20" s="305">
        <f t="shared" si="8"/>
        <v>4.1569549461330006E-2</v>
      </c>
      <c r="U20" s="305">
        <f t="shared" si="9"/>
        <v>4.1569549461330006E-2</v>
      </c>
      <c r="V20" s="302">
        <f t="shared" si="10"/>
        <v>0</v>
      </c>
      <c r="W20" s="173">
        <v>4.1569549461330006E-2</v>
      </c>
      <c r="X20" s="208"/>
    </row>
    <row r="21" spans="1:24">
      <c r="A21" s="283">
        <v>19</v>
      </c>
      <c r="B21" s="215">
        <f t="shared" si="0"/>
        <v>0</v>
      </c>
      <c r="C21" s="270">
        <f t="shared" si="1"/>
        <v>0</v>
      </c>
      <c r="D21" s="293">
        <f t="shared" si="2"/>
        <v>5</v>
      </c>
      <c r="E21" s="290">
        <f t="shared" si="3"/>
        <v>0</v>
      </c>
      <c r="F21" s="290">
        <f t="shared" si="4"/>
        <v>0</v>
      </c>
      <c r="G21" s="219"/>
      <c r="H21" s="282" t="str">
        <f>IF($G21="","",VLOOKUP(Setup!$B$13&amp;"-"&amp;$G21,Rankings!$A:$E,2,FALSE))</f>
        <v/>
      </c>
      <c r="I21" s="282" t="str">
        <f>IF($G21="","",VLOOKUP(Setup!$B$13&amp;"-"&amp;$G21,Rankings!$A:$E,3,FALSE))</f>
        <v/>
      </c>
      <c r="J21" s="297">
        <f>IF(COUNTIF(Rankings!$A:$A,Setup!$B$13&amp;"-"&amp;$G21)&gt;0,VLOOKUP(Setup!$B$13&amp;"-"&amp;$G21,Rankings!$A:$E,5,FALSE),0)</f>
        <v>0</v>
      </c>
      <c r="K21" s="297">
        <f>IF(COUNTIF(Rankings!$A:$A,Setup!$B$13&amp;"-"&amp;$G21)&gt;0,VLOOKUP(Setup!$B$13&amp;"-"&amp;$G21,Rankings!$A:$E,4,FALSE),0)</f>
        <v>0</v>
      </c>
      <c r="L21" s="219"/>
      <c r="M21" s="282" t="str">
        <f>IF($L21="","",VLOOKUP(Setup!$B$13&amp;"-"&amp;$L21,Rankings!$A:$E,2,FALSE))</f>
        <v/>
      </c>
      <c r="N21" s="282" t="str">
        <f>IF($L21="","",VLOOKUP(Setup!$B$13&amp;"-"&amp;$L21,Rankings!$A:$E,3,FALSE))</f>
        <v/>
      </c>
      <c r="O21" s="297">
        <f>IF(COUNTIF(Rankings!$A:$A,Setup!$B$13&amp;"-"&amp;$L21)&gt;0,VLOOKUP(Setup!$B$13&amp;"-"&amp;$L21,Rankings!$A:$E,5,FALSE),0)</f>
        <v>0</v>
      </c>
      <c r="P21" s="297">
        <f>IF(COUNTIF(Rankings!$A:$A,Setup!$B$13&amp;"-"&amp;$L21)&gt;0,VLOOKUP(Setup!$B$13&amp;"-"&amp;$L21,Rankings!$A:$E,4,FALSE),0)</f>
        <v>0</v>
      </c>
      <c r="Q21" s="305">
        <f t="shared" si="5"/>
        <v>4.0994387246606083E-2</v>
      </c>
      <c r="R21" s="305">
        <f t="shared" si="6"/>
        <v>4.099438724660608E-5</v>
      </c>
      <c r="S21" s="305">
        <f t="shared" si="7"/>
        <v>4.0994387246606083E-2</v>
      </c>
      <c r="T21" s="305">
        <f t="shared" si="8"/>
        <v>4.0994387246606083E-2</v>
      </c>
      <c r="U21" s="305">
        <f t="shared" si="9"/>
        <v>4.0994387246606083E-2</v>
      </c>
      <c r="V21" s="302">
        <f t="shared" si="10"/>
        <v>0</v>
      </c>
      <c r="W21" s="173">
        <v>4.0994387246606083E-2</v>
      </c>
      <c r="X21" s="208"/>
    </row>
    <row r="22" spans="1:24">
      <c r="A22" s="283">
        <v>20</v>
      </c>
      <c r="B22" s="215">
        <f t="shared" si="0"/>
        <v>0</v>
      </c>
      <c r="C22" s="270">
        <f t="shared" si="1"/>
        <v>0</v>
      </c>
      <c r="D22" s="293">
        <f t="shared" si="2"/>
        <v>5</v>
      </c>
      <c r="E22" s="290">
        <f t="shared" si="3"/>
        <v>0</v>
      </c>
      <c r="F22" s="290">
        <f t="shared" si="4"/>
        <v>0</v>
      </c>
      <c r="G22" s="219"/>
      <c r="H22" s="282" t="str">
        <f>IF($G22="","",VLOOKUP(Setup!$B$13&amp;"-"&amp;$G22,Rankings!$A:$E,2,FALSE))</f>
        <v/>
      </c>
      <c r="I22" s="282" t="str">
        <f>IF($G22="","",VLOOKUP(Setup!$B$13&amp;"-"&amp;$G22,Rankings!$A:$E,3,FALSE))</f>
        <v/>
      </c>
      <c r="J22" s="297">
        <f>IF(COUNTIF(Rankings!$A:$A,Setup!$B$13&amp;"-"&amp;$G22)&gt;0,VLOOKUP(Setup!$B$13&amp;"-"&amp;$G22,Rankings!$A:$E,5,FALSE),0)</f>
        <v>0</v>
      </c>
      <c r="K22" s="297">
        <f>IF(COUNTIF(Rankings!$A:$A,Setup!$B$13&amp;"-"&amp;$G22)&gt;0,VLOOKUP(Setup!$B$13&amp;"-"&amp;$G22,Rankings!$A:$E,4,FALSE),0)</f>
        <v>0</v>
      </c>
      <c r="L22" s="219"/>
      <c r="M22" s="282" t="str">
        <f>IF($L22="","",VLOOKUP(Setup!$B$13&amp;"-"&amp;$L22,Rankings!$A:$E,2,FALSE))</f>
        <v/>
      </c>
      <c r="N22" s="282" t="str">
        <f>IF($L22="","",VLOOKUP(Setup!$B$13&amp;"-"&amp;$L22,Rankings!$A:$E,3,FALSE))</f>
        <v/>
      </c>
      <c r="O22" s="297">
        <f>IF(COUNTIF(Rankings!$A:$A,Setup!$B$13&amp;"-"&amp;$L22)&gt;0,VLOOKUP(Setup!$B$13&amp;"-"&amp;$L22,Rankings!$A:$E,5,FALSE),0)</f>
        <v>0</v>
      </c>
      <c r="P22" s="297">
        <f>IF(COUNTIF(Rankings!$A:$A,Setup!$B$13&amp;"-"&amp;$L22)&gt;0,VLOOKUP(Setup!$B$13&amp;"-"&amp;$L22,Rankings!$A:$E,4,FALSE),0)</f>
        <v>0</v>
      </c>
      <c r="Q22" s="305">
        <f t="shared" si="5"/>
        <v>3.9804568052682288E-2</v>
      </c>
      <c r="R22" s="305">
        <f t="shared" si="6"/>
        <v>3.9804568052682286E-5</v>
      </c>
      <c r="S22" s="305">
        <f t="shared" si="7"/>
        <v>3.9804568052682288E-2</v>
      </c>
      <c r="T22" s="305">
        <f t="shared" si="8"/>
        <v>3.9804568052682288E-2</v>
      </c>
      <c r="U22" s="305">
        <f t="shared" si="9"/>
        <v>3.9804568052682288E-2</v>
      </c>
      <c r="V22" s="302">
        <f t="shared" si="10"/>
        <v>0</v>
      </c>
      <c r="W22" s="173">
        <v>3.9804568052682288E-2</v>
      </c>
      <c r="X22" s="208"/>
    </row>
    <row r="23" spans="1:24">
      <c r="A23" s="283">
        <v>21</v>
      </c>
      <c r="B23" s="215">
        <f t="shared" si="0"/>
        <v>0</v>
      </c>
      <c r="C23" s="270">
        <f t="shared" si="1"/>
        <v>0</v>
      </c>
      <c r="D23" s="293">
        <f t="shared" si="2"/>
        <v>5</v>
      </c>
      <c r="E23" s="290">
        <f t="shared" si="3"/>
        <v>0</v>
      </c>
      <c r="F23" s="290">
        <f t="shared" si="4"/>
        <v>0</v>
      </c>
      <c r="G23" s="219"/>
      <c r="H23" s="282" t="str">
        <f>IF($G23="","",VLOOKUP(Setup!$B$13&amp;"-"&amp;$G23,Rankings!$A:$E,2,FALSE))</f>
        <v/>
      </c>
      <c r="I23" s="282" t="str">
        <f>IF($G23="","",VLOOKUP(Setup!$B$13&amp;"-"&amp;$G23,Rankings!$A:$E,3,FALSE))</f>
        <v/>
      </c>
      <c r="J23" s="297">
        <f>IF(COUNTIF(Rankings!$A:$A,Setup!$B$13&amp;"-"&amp;$G23)&gt;0,VLOOKUP(Setup!$B$13&amp;"-"&amp;$G23,Rankings!$A:$E,5,FALSE),0)</f>
        <v>0</v>
      </c>
      <c r="K23" s="297">
        <f>IF(COUNTIF(Rankings!$A:$A,Setup!$B$13&amp;"-"&amp;$G23)&gt;0,VLOOKUP(Setup!$B$13&amp;"-"&amp;$G23,Rankings!$A:$E,4,FALSE),0)</f>
        <v>0</v>
      </c>
      <c r="L23" s="219"/>
      <c r="M23" s="282" t="str">
        <f>IF($L23="","",VLOOKUP(Setup!$B$13&amp;"-"&amp;$L23,Rankings!$A:$E,2,FALSE))</f>
        <v/>
      </c>
      <c r="N23" s="282" t="str">
        <f>IF($L23="","",VLOOKUP(Setup!$B$13&amp;"-"&amp;$L23,Rankings!$A:$E,3,FALSE))</f>
        <v/>
      </c>
      <c r="O23" s="297">
        <f>IF(COUNTIF(Rankings!$A:$A,Setup!$B$13&amp;"-"&amp;$L23)&gt;0,VLOOKUP(Setup!$B$13&amp;"-"&amp;$L23,Rankings!$A:$E,5,FALSE),0)</f>
        <v>0</v>
      </c>
      <c r="P23" s="297">
        <f>IF(COUNTIF(Rankings!$A:$A,Setup!$B$13&amp;"-"&amp;$L23)&gt;0,VLOOKUP(Setup!$B$13&amp;"-"&amp;$L23,Rankings!$A:$E,4,FALSE),0)</f>
        <v>0</v>
      </c>
      <c r="Q23" s="305">
        <f t="shared" si="5"/>
        <v>3.8835035509259382E-2</v>
      </c>
      <c r="R23" s="305">
        <f t="shared" si="6"/>
        <v>3.8835035509259382E-5</v>
      </c>
      <c r="S23" s="305">
        <f t="shared" si="7"/>
        <v>3.8835035509259382E-2</v>
      </c>
      <c r="T23" s="305">
        <f t="shared" si="8"/>
        <v>3.8835035509259382E-2</v>
      </c>
      <c r="U23" s="305">
        <f t="shared" si="9"/>
        <v>3.8835035509259382E-2</v>
      </c>
      <c r="V23" s="302">
        <f t="shared" si="10"/>
        <v>0</v>
      </c>
      <c r="W23" s="173">
        <v>3.8835035509259382E-2</v>
      </c>
      <c r="X23" s="208"/>
    </row>
    <row r="24" spans="1:24">
      <c r="A24" s="283">
        <v>22</v>
      </c>
      <c r="B24" s="215">
        <f t="shared" si="0"/>
        <v>0</v>
      </c>
      <c r="C24" s="270">
        <f t="shared" si="1"/>
        <v>0</v>
      </c>
      <c r="D24" s="293">
        <f t="shared" si="2"/>
        <v>5</v>
      </c>
      <c r="E24" s="290">
        <f t="shared" si="3"/>
        <v>0</v>
      </c>
      <c r="F24" s="290">
        <f t="shared" si="4"/>
        <v>0</v>
      </c>
      <c r="G24" s="219"/>
      <c r="H24" s="282" t="str">
        <f>IF($G24="","",VLOOKUP(Setup!$B$13&amp;"-"&amp;$G24,Rankings!$A:$E,2,FALSE))</f>
        <v/>
      </c>
      <c r="I24" s="282" t="str">
        <f>IF($G24="","",VLOOKUP(Setup!$B$13&amp;"-"&amp;$G24,Rankings!$A:$E,3,FALSE))</f>
        <v/>
      </c>
      <c r="J24" s="297">
        <f>IF(COUNTIF(Rankings!$A:$A,Setup!$B$13&amp;"-"&amp;$G24)&gt;0,VLOOKUP(Setup!$B$13&amp;"-"&amp;$G24,Rankings!$A:$E,5,FALSE),0)</f>
        <v>0</v>
      </c>
      <c r="K24" s="297">
        <f>IF(COUNTIF(Rankings!$A:$A,Setup!$B$13&amp;"-"&amp;$G24)&gt;0,VLOOKUP(Setup!$B$13&amp;"-"&amp;$G24,Rankings!$A:$E,4,FALSE),0)</f>
        <v>0</v>
      </c>
      <c r="L24" s="219"/>
      <c r="M24" s="282" t="str">
        <f>IF($L24="","",VLOOKUP(Setup!$B$13&amp;"-"&amp;$L24,Rankings!$A:$E,2,FALSE))</f>
        <v/>
      </c>
      <c r="N24" s="282" t="str">
        <f>IF($L24="","",VLOOKUP(Setup!$B$13&amp;"-"&amp;$L24,Rankings!$A:$E,3,FALSE))</f>
        <v/>
      </c>
      <c r="O24" s="297">
        <f>IF(COUNTIF(Rankings!$A:$A,Setup!$B$13&amp;"-"&amp;$L24)&gt;0,VLOOKUP(Setup!$B$13&amp;"-"&amp;$L24,Rankings!$A:$E,5,FALSE),0)</f>
        <v>0</v>
      </c>
      <c r="P24" s="297">
        <f>IF(COUNTIF(Rankings!$A:$A,Setup!$B$13&amp;"-"&amp;$L24)&gt;0,VLOOKUP(Setup!$B$13&amp;"-"&amp;$L24,Rankings!$A:$E,4,FALSE),0)</f>
        <v>0</v>
      </c>
      <c r="Q24" s="305">
        <f t="shared" si="5"/>
        <v>3.8397896299387391E-2</v>
      </c>
      <c r="R24" s="305">
        <f t="shared" si="6"/>
        <v>3.8397896299387389E-5</v>
      </c>
      <c r="S24" s="305">
        <f t="shared" si="7"/>
        <v>3.8397896299387391E-2</v>
      </c>
      <c r="T24" s="305">
        <f t="shared" si="8"/>
        <v>3.8397896299387391E-2</v>
      </c>
      <c r="U24" s="305">
        <f t="shared" si="9"/>
        <v>3.8397896299387391E-2</v>
      </c>
      <c r="V24" s="302">
        <f t="shared" si="10"/>
        <v>0</v>
      </c>
      <c r="W24" s="173">
        <v>3.8397896299387391E-2</v>
      </c>
      <c r="X24" s="208"/>
    </row>
    <row r="25" spans="1:24">
      <c r="A25" s="283">
        <v>23</v>
      </c>
      <c r="B25" s="215">
        <f t="shared" si="0"/>
        <v>0</v>
      </c>
      <c r="C25" s="270">
        <f t="shared" si="1"/>
        <v>0</v>
      </c>
      <c r="D25" s="293">
        <f t="shared" si="2"/>
        <v>5</v>
      </c>
      <c r="E25" s="290">
        <f t="shared" si="3"/>
        <v>0</v>
      </c>
      <c r="F25" s="290">
        <f t="shared" si="4"/>
        <v>0</v>
      </c>
      <c r="G25" s="219"/>
      <c r="H25" s="282" t="str">
        <f>IF($G25="","",VLOOKUP(Setup!$B$13&amp;"-"&amp;$G25,Rankings!$A:$E,2,FALSE))</f>
        <v/>
      </c>
      <c r="I25" s="282" t="str">
        <f>IF($G25="","",VLOOKUP(Setup!$B$13&amp;"-"&amp;$G25,Rankings!$A:$E,3,FALSE))</f>
        <v/>
      </c>
      <c r="J25" s="297">
        <f>IF(COUNTIF(Rankings!$A:$A,Setup!$B$13&amp;"-"&amp;$G25)&gt;0,VLOOKUP(Setup!$B$13&amp;"-"&amp;$G25,Rankings!$A:$E,5,FALSE),0)</f>
        <v>0</v>
      </c>
      <c r="K25" s="297">
        <f>IF(COUNTIF(Rankings!$A:$A,Setup!$B$13&amp;"-"&amp;$G25)&gt;0,VLOOKUP(Setup!$B$13&amp;"-"&amp;$G25,Rankings!$A:$E,4,FALSE),0)</f>
        <v>0</v>
      </c>
      <c r="L25" s="219"/>
      <c r="M25" s="282" t="str">
        <f>IF($L25="","",VLOOKUP(Setup!$B$13&amp;"-"&amp;$L25,Rankings!$A:$E,2,FALSE))</f>
        <v/>
      </c>
      <c r="N25" s="282" t="str">
        <f>IF($L25="","",VLOOKUP(Setup!$B$13&amp;"-"&amp;$L25,Rankings!$A:$E,3,FALSE))</f>
        <v/>
      </c>
      <c r="O25" s="297">
        <f>IF(COUNTIF(Rankings!$A:$A,Setup!$B$13&amp;"-"&amp;$L25)&gt;0,VLOOKUP(Setup!$B$13&amp;"-"&amp;$L25,Rankings!$A:$E,5,FALSE),0)</f>
        <v>0</v>
      </c>
      <c r="P25" s="297">
        <f>IF(COUNTIF(Rankings!$A:$A,Setup!$B$13&amp;"-"&amp;$L25)&gt;0,VLOOKUP(Setup!$B$13&amp;"-"&amp;$L25,Rankings!$A:$E,4,FALSE),0)</f>
        <v>0</v>
      </c>
      <c r="Q25" s="305">
        <f t="shared" si="5"/>
        <v>3.5198742825994292E-2</v>
      </c>
      <c r="R25" s="305">
        <f t="shared" si="6"/>
        <v>3.5198742825994289E-5</v>
      </c>
      <c r="S25" s="305">
        <f t="shared" si="7"/>
        <v>3.5198742825994292E-2</v>
      </c>
      <c r="T25" s="305">
        <f t="shared" si="8"/>
        <v>3.5198742825994292E-2</v>
      </c>
      <c r="U25" s="305">
        <f t="shared" si="9"/>
        <v>3.5198742825994292E-2</v>
      </c>
      <c r="V25" s="302">
        <f t="shared" si="10"/>
        <v>0</v>
      </c>
      <c r="W25" s="173">
        <v>3.5198742825994292E-2</v>
      </c>
      <c r="X25" s="208"/>
    </row>
    <row r="26" spans="1:24">
      <c r="A26" s="283">
        <v>24</v>
      </c>
      <c r="B26" s="215">
        <f t="shared" si="0"/>
        <v>0</v>
      </c>
      <c r="C26" s="270">
        <f t="shared" si="1"/>
        <v>0</v>
      </c>
      <c r="D26" s="293">
        <f t="shared" si="2"/>
        <v>5</v>
      </c>
      <c r="E26" s="290">
        <f t="shared" si="3"/>
        <v>0</v>
      </c>
      <c r="F26" s="290">
        <f t="shared" si="4"/>
        <v>0</v>
      </c>
      <c r="G26" s="219"/>
      <c r="H26" s="282" t="str">
        <f>IF($G26="","",VLOOKUP(Setup!$B$13&amp;"-"&amp;$G26,Rankings!$A:$E,2,FALSE))</f>
        <v/>
      </c>
      <c r="I26" s="282" t="str">
        <f>IF($G26="","",VLOOKUP(Setup!$B$13&amp;"-"&amp;$G26,Rankings!$A:$E,3,FALSE))</f>
        <v/>
      </c>
      <c r="J26" s="297">
        <f>IF(COUNTIF(Rankings!$A:$A,Setup!$B$13&amp;"-"&amp;$G26)&gt;0,VLOOKUP(Setup!$B$13&amp;"-"&amp;$G26,Rankings!$A:$E,5,FALSE),0)</f>
        <v>0</v>
      </c>
      <c r="K26" s="297">
        <f>IF(COUNTIF(Rankings!$A:$A,Setup!$B$13&amp;"-"&amp;$G26)&gt;0,VLOOKUP(Setup!$B$13&amp;"-"&amp;$G26,Rankings!$A:$E,4,FALSE),0)</f>
        <v>0</v>
      </c>
      <c r="L26" s="219"/>
      <c r="M26" s="282" t="str">
        <f>IF($L26="","",VLOOKUP(Setup!$B$13&amp;"-"&amp;$L26,Rankings!$A:$E,2,FALSE))</f>
        <v/>
      </c>
      <c r="N26" s="282" t="str">
        <f>IF($L26="","",VLOOKUP(Setup!$B$13&amp;"-"&amp;$L26,Rankings!$A:$E,3,FALSE))</f>
        <v/>
      </c>
      <c r="O26" s="297">
        <f>IF(COUNTIF(Rankings!$A:$A,Setup!$B$13&amp;"-"&amp;$L26)&gt;0,VLOOKUP(Setup!$B$13&amp;"-"&amp;$L26,Rankings!$A:$E,5,FALSE),0)</f>
        <v>0</v>
      </c>
      <c r="P26" s="297">
        <f>IF(COUNTIF(Rankings!$A:$A,Setup!$B$13&amp;"-"&amp;$L26)&gt;0,VLOOKUP(Setup!$B$13&amp;"-"&amp;$L26,Rankings!$A:$E,4,FALSE),0)</f>
        <v>0</v>
      </c>
      <c r="Q26" s="305">
        <f t="shared" si="5"/>
        <v>3.4857266302925828E-2</v>
      </c>
      <c r="R26" s="305">
        <f t="shared" si="6"/>
        <v>3.4857266302925826E-5</v>
      </c>
      <c r="S26" s="305">
        <f t="shared" si="7"/>
        <v>3.4857266302925828E-2</v>
      </c>
      <c r="T26" s="305">
        <f t="shared" si="8"/>
        <v>3.4857266302925828E-2</v>
      </c>
      <c r="U26" s="305">
        <f t="shared" si="9"/>
        <v>3.4857266302925828E-2</v>
      </c>
      <c r="V26" s="302">
        <f t="shared" si="10"/>
        <v>0</v>
      </c>
      <c r="W26" s="173">
        <v>3.4857266302925828E-2</v>
      </c>
      <c r="X26" s="208"/>
    </row>
    <row r="27" spans="1:24">
      <c r="A27" s="283">
        <v>25</v>
      </c>
      <c r="B27" s="215">
        <f t="shared" si="0"/>
        <v>0</v>
      </c>
      <c r="C27" s="270">
        <f t="shared" si="1"/>
        <v>0</v>
      </c>
      <c r="D27" s="293">
        <f t="shared" si="2"/>
        <v>5</v>
      </c>
      <c r="E27" s="290">
        <f t="shared" si="3"/>
        <v>0</v>
      </c>
      <c r="F27" s="290">
        <f t="shared" si="4"/>
        <v>0</v>
      </c>
      <c r="G27" s="219"/>
      <c r="H27" s="282" t="str">
        <f>IF($G27="","",VLOOKUP(Setup!$B$13&amp;"-"&amp;$G27,Rankings!$A:$E,2,FALSE))</f>
        <v/>
      </c>
      <c r="I27" s="282" t="str">
        <f>IF($G27="","",VLOOKUP(Setup!$B$13&amp;"-"&amp;$G27,Rankings!$A:$E,3,FALSE))</f>
        <v/>
      </c>
      <c r="J27" s="297">
        <f>IF(COUNTIF(Rankings!$A:$A,Setup!$B$13&amp;"-"&amp;$G27)&gt;0,VLOOKUP(Setup!$B$13&amp;"-"&amp;$G27,Rankings!$A:$E,5,FALSE),0)</f>
        <v>0</v>
      </c>
      <c r="K27" s="297">
        <f>IF(COUNTIF(Rankings!$A:$A,Setup!$B$13&amp;"-"&amp;$G27)&gt;0,VLOOKUP(Setup!$B$13&amp;"-"&amp;$G27,Rankings!$A:$E,4,FALSE),0)</f>
        <v>0</v>
      </c>
      <c r="L27" s="219"/>
      <c r="M27" s="282" t="str">
        <f>IF($L27="","",VLOOKUP(Setup!$B$13&amp;"-"&amp;$L27,Rankings!$A:$E,2,FALSE))</f>
        <v/>
      </c>
      <c r="N27" s="282" t="str">
        <f>IF($L27="","",VLOOKUP(Setup!$B$13&amp;"-"&amp;$L27,Rankings!$A:$E,3,FALSE))</f>
        <v/>
      </c>
      <c r="O27" s="297">
        <f>IF(COUNTIF(Rankings!$A:$A,Setup!$B$13&amp;"-"&amp;$L27)&gt;0,VLOOKUP(Setup!$B$13&amp;"-"&amp;$L27,Rankings!$A:$E,5,FALSE),0)</f>
        <v>0</v>
      </c>
      <c r="P27" s="297">
        <f>IF(COUNTIF(Rankings!$A:$A,Setup!$B$13&amp;"-"&amp;$L27)&gt;0,VLOOKUP(Setup!$B$13&amp;"-"&amp;$L27,Rankings!$A:$E,4,FALSE),0)</f>
        <v>0</v>
      </c>
      <c r="Q27" s="305">
        <f t="shared" si="5"/>
        <v>3.4523531073198506E-2</v>
      </c>
      <c r="R27" s="305">
        <f t="shared" si="6"/>
        <v>3.4523531073198508E-5</v>
      </c>
      <c r="S27" s="305">
        <f t="shared" si="7"/>
        <v>3.4523531073198506E-2</v>
      </c>
      <c r="T27" s="305">
        <f t="shared" si="8"/>
        <v>3.4523531073198506E-2</v>
      </c>
      <c r="U27" s="305">
        <f t="shared" si="9"/>
        <v>3.4523531073198506E-2</v>
      </c>
      <c r="V27" s="302">
        <f t="shared" si="10"/>
        <v>0</v>
      </c>
      <c r="W27" s="173">
        <v>3.4523531073198506E-2</v>
      </c>
      <c r="X27" s="208"/>
    </row>
    <row r="28" spans="1:24">
      <c r="A28" s="283">
        <v>26</v>
      </c>
      <c r="B28" s="215">
        <f t="shared" si="0"/>
        <v>0</v>
      </c>
      <c r="C28" s="270">
        <f t="shared" si="1"/>
        <v>0</v>
      </c>
      <c r="D28" s="293">
        <f t="shared" si="2"/>
        <v>5</v>
      </c>
      <c r="E28" s="290">
        <f t="shared" si="3"/>
        <v>0</v>
      </c>
      <c r="F28" s="290">
        <f t="shared" si="4"/>
        <v>0</v>
      </c>
      <c r="G28" s="219"/>
      <c r="H28" s="282" t="str">
        <f>IF($G28="","",VLOOKUP(Setup!$B$13&amp;"-"&amp;$G28,Rankings!$A:$E,2,FALSE))</f>
        <v/>
      </c>
      <c r="I28" s="282" t="str">
        <f>IF($G28="","",VLOOKUP(Setup!$B$13&amp;"-"&amp;$G28,Rankings!$A:$E,3,FALSE))</f>
        <v/>
      </c>
      <c r="J28" s="297">
        <f>IF(COUNTIF(Rankings!$A:$A,Setup!$B$13&amp;"-"&amp;$G28)&gt;0,VLOOKUP(Setup!$B$13&amp;"-"&amp;$G28,Rankings!$A:$E,5,FALSE),0)</f>
        <v>0</v>
      </c>
      <c r="K28" s="297">
        <f>IF(COUNTIF(Rankings!$A:$A,Setup!$B$13&amp;"-"&amp;$G28)&gt;0,VLOOKUP(Setup!$B$13&amp;"-"&amp;$G28,Rankings!$A:$E,4,FALSE),0)</f>
        <v>0</v>
      </c>
      <c r="L28" s="219"/>
      <c r="M28" s="282" t="str">
        <f>IF($L28="","",VLOOKUP(Setup!$B$13&amp;"-"&amp;$L28,Rankings!$A:$E,2,FALSE))</f>
        <v/>
      </c>
      <c r="N28" s="282" t="str">
        <f>IF($L28="","",VLOOKUP(Setup!$B$13&amp;"-"&amp;$L28,Rankings!$A:$E,3,FALSE))</f>
        <v/>
      </c>
      <c r="O28" s="297">
        <f>IF(COUNTIF(Rankings!$A:$A,Setup!$B$13&amp;"-"&amp;$L28)&gt;0,VLOOKUP(Setup!$B$13&amp;"-"&amp;$L28,Rankings!$A:$E,5,FALSE),0)</f>
        <v>0</v>
      </c>
      <c r="P28" s="297">
        <f>IF(COUNTIF(Rankings!$A:$A,Setup!$B$13&amp;"-"&amp;$L28)&gt;0,VLOOKUP(Setup!$B$13&amp;"-"&amp;$L28,Rankings!$A:$E,4,FALSE),0)</f>
        <v>0</v>
      </c>
      <c r="Q28" s="305">
        <f t="shared" si="5"/>
        <v>3.3723934579522961E-2</v>
      </c>
      <c r="R28" s="305">
        <f t="shared" si="6"/>
        <v>3.3723934579522958E-5</v>
      </c>
      <c r="S28" s="305">
        <f t="shared" si="7"/>
        <v>3.3723934579522961E-2</v>
      </c>
      <c r="T28" s="305">
        <f t="shared" si="8"/>
        <v>3.3723934579522961E-2</v>
      </c>
      <c r="U28" s="305">
        <f t="shared" si="9"/>
        <v>3.3723934579522961E-2</v>
      </c>
      <c r="V28" s="302">
        <f t="shared" si="10"/>
        <v>0</v>
      </c>
      <c r="W28" s="171">
        <v>3.3723934579522961E-2</v>
      </c>
      <c r="X28" s="208"/>
    </row>
    <row r="29" spans="1:24">
      <c r="A29" s="283">
        <v>27</v>
      </c>
      <c r="B29" s="215">
        <f t="shared" si="0"/>
        <v>0</v>
      </c>
      <c r="C29" s="270">
        <f t="shared" si="1"/>
        <v>0</v>
      </c>
      <c r="D29" s="293">
        <f t="shared" si="2"/>
        <v>5</v>
      </c>
      <c r="E29" s="290">
        <f t="shared" si="3"/>
        <v>0</v>
      </c>
      <c r="F29" s="290">
        <f t="shared" si="4"/>
        <v>0</v>
      </c>
      <c r="G29" s="219"/>
      <c r="H29" s="282" t="str">
        <f>IF($G29="","",VLOOKUP(Setup!$B$13&amp;"-"&amp;$G29,Rankings!$A:$E,2,FALSE))</f>
        <v/>
      </c>
      <c r="I29" s="282" t="str">
        <f>IF($G29="","",VLOOKUP(Setup!$B$13&amp;"-"&amp;$G29,Rankings!$A:$E,3,FALSE))</f>
        <v/>
      </c>
      <c r="J29" s="297">
        <f>IF(COUNTIF(Rankings!$A:$A,Setup!$B$13&amp;"-"&amp;$G29)&gt;0,VLOOKUP(Setup!$B$13&amp;"-"&amp;$G29,Rankings!$A:$E,5,FALSE),0)</f>
        <v>0</v>
      </c>
      <c r="K29" s="297">
        <f>IF(COUNTIF(Rankings!$A:$A,Setup!$B$13&amp;"-"&amp;$G29)&gt;0,VLOOKUP(Setup!$B$13&amp;"-"&amp;$G29,Rankings!$A:$E,4,FALSE),0)</f>
        <v>0</v>
      </c>
      <c r="L29" s="219"/>
      <c r="M29" s="282" t="str">
        <f>IF($L29="","",VLOOKUP(Setup!$B$13&amp;"-"&amp;$L29,Rankings!$A:$E,2,FALSE))</f>
        <v/>
      </c>
      <c r="N29" s="282" t="str">
        <f>IF($L29="","",VLOOKUP(Setup!$B$13&amp;"-"&amp;$L29,Rankings!$A:$E,3,FALSE))</f>
        <v/>
      </c>
      <c r="O29" s="297">
        <f>IF(COUNTIF(Rankings!$A:$A,Setup!$B$13&amp;"-"&amp;$L29)&gt;0,VLOOKUP(Setup!$B$13&amp;"-"&amp;$L29,Rankings!$A:$E,5,FALSE),0)</f>
        <v>0</v>
      </c>
      <c r="P29" s="297">
        <f>IF(COUNTIF(Rankings!$A:$A,Setup!$B$13&amp;"-"&amp;$L29)&gt;0,VLOOKUP(Setup!$B$13&amp;"-"&amp;$L29,Rankings!$A:$E,4,FALSE),0)</f>
        <v>0</v>
      </c>
      <c r="Q29" s="305">
        <f t="shared" si="5"/>
        <v>3.0923717331887469E-2</v>
      </c>
      <c r="R29" s="305">
        <f t="shared" si="6"/>
        <v>3.0923717331887468E-5</v>
      </c>
      <c r="S29" s="305">
        <f t="shared" si="7"/>
        <v>3.0923717331887469E-2</v>
      </c>
      <c r="T29" s="305">
        <f t="shared" si="8"/>
        <v>3.0923717331887469E-2</v>
      </c>
      <c r="U29" s="305">
        <f t="shared" si="9"/>
        <v>3.0923717331887469E-2</v>
      </c>
      <c r="V29" s="302">
        <f t="shared" si="10"/>
        <v>0</v>
      </c>
      <c r="W29" s="173">
        <v>3.0923717331887469E-2</v>
      </c>
      <c r="X29" s="208"/>
    </row>
    <row r="30" spans="1:24">
      <c r="A30" s="283">
        <v>28</v>
      </c>
      <c r="B30" s="215">
        <f t="shared" si="0"/>
        <v>0</v>
      </c>
      <c r="C30" s="270">
        <f t="shared" si="1"/>
        <v>0</v>
      </c>
      <c r="D30" s="293">
        <f t="shared" si="2"/>
        <v>5</v>
      </c>
      <c r="E30" s="290">
        <f t="shared" si="3"/>
        <v>0</v>
      </c>
      <c r="F30" s="290">
        <f t="shared" si="4"/>
        <v>0</v>
      </c>
      <c r="G30" s="219"/>
      <c r="H30" s="282" t="str">
        <f>IF($G30="","",VLOOKUP(Setup!$B$13&amp;"-"&amp;$G30,Rankings!$A:$E,2,FALSE))</f>
        <v/>
      </c>
      <c r="I30" s="282" t="str">
        <f>IF($G30="","",VLOOKUP(Setup!$B$13&amp;"-"&amp;$G30,Rankings!$A:$E,3,FALSE))</f>
        <v/>
      </c>
      <c r="J30" s="297">
        <f>IF(COUNTIF(Rankings!$A:$A,Setup!$B$13&amp;"-"&amp;$G30)&gt;0,VLOOKUP(Setup!$B$13&amp;"-"&amp;$G30,Rankings!$A:$E,5,FALSE),0)</f>
        <v>0</v>
      </c>
      <c r="K30" s="297">
        <f>IF(COUNTIF(Rankings!$A:$A,Setup!$B$13&amp;"-"&amp;$G30)&gt;0,VLOOKUP(Setup!$B$13&amp;"-"&amp;$G30,Rankings!$A:$E,4,FALSE),0)</f>
        <v>0</v>
      </c>
      <c r="L30" s="219"/>
      <c r="M30" s="282" t="str">
        <f>IF($L30="","",VLOOKUP(Setup!$B$13&amp;"-"&amp;$L30,Rankings!$A:$E,2,FALSE))</f>
        <v/>
      </c>
      <c r="N30" s="282" t="str">
        <f>IF($L30="","",VLOOKUP(Setup!$B$13&amp;"-"&amp;$L30,Rankings!$A:$E,3,FALSE))</f>
        <v/>
      </c>
      <c r="O30" s="297">
        <f>IF(COUNTIF(Rankings!$A:$A,Setup!$B$13&amp;"-"&amp;$L30)&gt;0,VLOOKUP(Setup!$B$13&amp;"-"&amp;$L30,Rankings!$A:$E,5,FALSE),0)</f>
        <v>0</v>
      </c>
      <c r="P30" s="297">
        <f>IF(COUNTIF(Rankings!$A:$A,Setup!$B$13&amp;"-"&amp;$L30)&gt;0,VLOOKUP(Setup!$B$13&amp;"-"&amp;$L30,Rankings!$A:$E,4,FALSE),0)</f>
        <v>0</v>
      </c>
      <c r="Q30" s="305">
        <f t="shared" si="5"/>
        <v>3.0197967538904458E-2</v>
      </c>
      <c r="R30" s="305">
        <f t="shared" si="6"/>
        <v>3.0197967538904459E-5</v>
      </c>
      <c r="S30" s="305">
        <f t="shared" si="7"/>
        <v>3.0197967538904458E-2</v>
      </c>
      <c r="T30" s="305">
        <f t="shared" si="8"/>
        <v>3.0197967538904458E-2</v>
      </c>
      <c r="U30" s="305">
        <f t="shared" si="9"/>
        <v>3.0197967538904458E-2</v>
      </c>
      <c r="V30" s="302">
        <f t="shared" si="10"/>
        <v>0</v>
      </c>
      <c r="W30" s="173">
        <v>3.0197967538904458E-2</v>
      </c>
      <c r="X30" s="208"/>
    </row>
    <row r="31" spans="1:24">
      <c r="A31" s="283">
        <v>29</v>
      </c>
      <c r="B31" s="215">
        <f t="shared" si="0"/>
        <v>0</v>
      </c>
      <c r="C31" s="270">
        <f t="shared" si="1"/>
        <v>0</v>
      </c>
      <c r="D31" s="293">
        <f t="shared" si="2"/>
        <v>5</v>
      </c>
      <c r="E31" s="290">
        <f t="shared" si="3"/>
        <v>0</v>
      </c>
      <c r="F31" s="290">
        <f t="shared" si="4"/>
        <v>0</v>
      </c>
      <c r="G31" s="219"/>
      <c r="H31" s="282" t="str">
        <f>IF($G31="","",VLOOKUP(Setup!$B$13&amp;"-"&amp;$G31,Rankings!$A:$E,2,FALSE))</f>
        <v/>
      </c>
      <c r="I31" s="282" t="str">
        <f>IF($G31="","",VLOOKUP(Setup!$B$13&amp;"-"&amp;$G31,Rankings!$A:$E,3,FALSE))</f>
        <v/>
      </c>
      <c r="J31" s="297">
        <f>IF(COUNTIF(Rankings!$A:$A,Setup!$B$13&amp;"-"&amp;$G31)&gt;0,VLOOKUP(Setup!$B$13&amp;"-"&amp;$G31,Rankings!$A:$E,5,FALSE),0)</f>
        <v>0</v>
      </c>
      <c r="K31" s="297">
        <f>IF(COUNTIF(Rankings!$A:$A,Setup!$B$13&amp;"-"&amp;$G31)&gt;0,VLOOKUP(Setup!$B$13&amp;"-"&amp;$G31,Rankings!$A:$E,4,FALSE),0)</f>
        <v>0</v>
      </c>
      <c r="L31" s="219"/>
      <c r="M31" s="282" t="str">
        <f>IF($L31="","",VLOOKUP(Setup!$B$13&amp;"-"&amp;$L31,Rankings!$A:$E,2,FALSE))</f>
        <v/>
      </c>
      <c r="N31" s="282" t="str">
        <f>IF($L31="","",VLOOKUP(Setup!$B$13&amp;"-"&amp;$L31,Rankings!$A:$E,3,FALSE))</f>
        <v/>
      </c>
      <c r="O31" s="297">
        <f>IF(COUNTIF(Rankings!$A:$A,Setup!$B$13&amp;"-"&amp;$L31)&gt;0,VLOOKUP(Setup!$B$13&amp;"-"&amp;$L31,Rankings!$A:$E,5,FALSE),0)</f>
        <v>0</v>
      </c>
      <c r="P31" s="297">
        <f>IF(COUNTIF(Rankings!$A:$A,Setup!$B$13&amp;"-"&amp;$L31)&gt;0,VLOOKUP(Setup!$B$13&amp;"-"&amp;$L31,Rankings!$A:$E,4,FALSE),0)</f>
        <v>0</v>
      </c>
      <c r="Q31" s="305">
        <f t="shared" si="5"/>
        <v>3.0033926899015052E-2</v>
      </c>
      <c r="R31" s="305">
        <f t="shared" si="6"/>
        <v>3.0033926899015053E-5</v>
      </c>
      <c r="S31" s="305">
        <f t="shared" si="7"/>
        <v>3.0033926899015052E-2</v>
      </c>
      <c r="T31" s="305">
        <f t="shared" si="8"/>
        <v>3.0033926899015052E-2</v>
      </c>
      <c r="U31" s="305">
        <f t="shared" si="9"/>
        <v>3.0033926899015052E-2</v>
      </c>
      <c r="V31" s="302">
        <f t="shared" si="10"/>
        <v>0</v>
      </c>
      <c r="W31" s="173">
        <v>3.0033926899015052E-2</v>
      </c>
      <c r="X31" s="208"/>
    </row>
    <row r="32" spans="1:24">
      <c r="A32" s="283">
        <v>30</v>
      </c>
      <c r="B32" s="215">
        <f t="shared" si="0"/>
        <v>0</v>
      </c>
      <c r="C32" s="270">
        <f t="shared" si="1"/>
        <v>0</v>
      </c>
      <c r="D32" s="293">
        <f t="shared" si="2"/>
        <v>5</v>
      </c>
      <c r="E32" s="290">
        <f t="shared" si="3"/>
        <v>0</v>
      </c>
      <c r="F32" s="290">
        <f t="shared" si="4"/>
        <v>0</v>
      </c>
      <c r="G32" s="219"/>
      <c r="H32" s="282" t="str">
        <f>IF($G32="","",VLOOKUP(Setup!$B$13&amp;"-"&amp;$G32,Rankings!$A:$E,2,FALSE))</f>
        <v/>
      </c>
      <c r="I32" s="282" t="str">
        <f>IF($G32="","",VLOOKUP(Setup!$B$13&amp;"-"&amp;$G32,Rankings!$A:$E,3,FALSE))</f>
        <v/>
      </c>
      <c r="J32" s="297">
        <f>IF(COUNTIF(Rankings!$A:$A,Setup!$B$13&amp;"-"&amp;$G32)&gt;0,VLOOKUP(Setup!$B$13&amp;"-"&amp;$G32,Rankings!$A:$E,5,FALSE),0)</f>
        <v>0</v>
      </c>
      <c r="K32" s="297">
        <f>IF(COUNTIF(Rankings!$A:$A,Setup!$B$13&amp;"-"&amp;$G32)&gt;0,VLOOKUP(Setup!$B$13&amp;"-"&amp;$G32,Rankings!$A:$E,4,FALSE),0)</f>
        <v>0</v>
      </c>
      <c r="L32" s="219"/>
      <c r="M32" s="282" t="str">
        <f>IF($L32="","",VLOOKUP(Setup!$B$13&amp;"-"&amp;$L32,Rankings!$A:$E,2,FALSE))</f>
        <v/>
      </c>
      <c r="N32" s="282" t="str">
        <f>IF($L32="","",VLOOKUP(Setup!$B$13&amp;"-"&amp;$L32,Rankings!$A:$E,3,FALSE))</f>
        <v/>
      </c>
      <c r="O32" s="297">
        <f>IF(COUNTIF(Rankings!$A:$A,Setup!$B$13&amp;"-"&amp;$L32)&gt;0,VLOOKUP(Setup!$B$13&amp;"-"&amp;$L32,Rankings!$A:$E,5,FALSE),0)</f>
        <v>0</v>
      </c>
      <c r="P32" s="297">
        <f>IF(COUNTIF(Rankings!$A:$A,Setup!$B$13&amp;"-"&amp;$L32)&gt;0,VLOOKUP(Setup!$B$13&amp;"-"&amp;$L32,Rankings!$A:$E,4,FALSE),0)</f>
        <v>0</v>
      </c>
      <c r="Q32" s="305">
        <f t="shared" si="5"/>
        <v>2.9682520644617728E-2</v>
      </c>
      <c r="R32" s="305">
        <f t="shared" si="6"/>
        <v>2.9682520644617728E-5</v>
      </c>
      <c r="S32" s="305">
        <f t="shared" si="7"/>
        <v>2.9682520644617728E-2</v>
      </c>
      <c r="T32" s="305">
        <f t="shared" si="8"/>
        <v>2.9682520644617728E-2</v>
      </c>
      <c r="U32" s="305">
        <f t="shared" si="9"/>
        <v>2.9682520644617728E-2</v>
      </c>
      <c r="V32" s="302">
        <f t="shared" si="10"/>
        <v>0</v>
      </c>
      <c r="W32" s="173">
        <v>2.9682520644617728E-2</v>
      </c>
      <c r="X32" s="208"/>
    </row>
    <row r="33" spans="1:23">
      <c r="A33" s="284">
        <v>31</v>
      </c>
      <c r="B33" s="215">
        <f t="shared" si="0"/>
        <v>0</v>
      </c>
      <c r="C33" s="270">
        <f t="shared" si="1"/>
        <v>0</v>
      </c>
      <c r="D33" s="293">
        <f t="shared" si="2"/>
        <v>5</v>
      </c>
      <c r="E33" s="290">
        <f t="shared" si="3"/>
        <v>0</v>
      </c>
      <c r="F33" s="290">
        <f t="shared" si="4"/>
        <v>0</v>
      </c>
      <c r="G33" s="219"/>
      <c r="H33" s="282" t="str">
        <f>IF($G33="","",VLOOKUP(Setup!$B$13&amp;"-"&amp;$G33,Rankings!$A:$E,2,FALSE))</f>
        <v/>
      </c>
      <c r="I33" s="282" t="str">
        <f>IF($G33="","",VLOOKUP(Setup!$B$13&amp;"-"&amp;$G33,Rankings!$A:$E,3,FALSE))</f>
        <v/>
      </c>
      <c r="J33" s="297">
        <f>IF(COUNTIF(Rankings!$A:$A,Setup!$B$13&amp;"-"&amp;$G33)&gt;0,VLOOKUP(Setup!$B$13&amp;"-"&amp;$G33,Rankings!$A:$E,5,FALSE),0)</f>
        <v>0</v>
      </c>
      <c r="K33" s="297">
        <f>IF(COUNTIF(Rankings!$A:$A,Setup!$B$13&amp;"-"&amp;$G33)&gt;0,VLOOKUP(Setup!$B$13&amp;"-"&amp;$G33,Rankings!$A:$E,4,FALSE),0)</f>
        <v>0</v>
      </c>
      <c r="L33" s="219"/>
      <c r="M33" s="282" t="str">
        <f>IF($L33="","",VLOOKUP(Setup!$B$13&amp;"-"&amp;$L33,Rankings!$A:$E,2,FALSE))</f>
        <v/>
      </c>
      <c r="N33" s="282" t="str">
        <f>IF($L33="","",VLOOKUP(Setup!$B$13&amp;"-"&amp;$L33,Rankings!$A:$E,3,FALSE))</f>
        <v/>
      </c>
      <c r="O33" s="297">
        <f>IF(COUNTIF(Rankings!$A:$A,Setup!$B$13&amp;"-"&amp;$L33)&gt;0,VLOOKUP(Setup!$B$13&amp;"-"&amp;$L33,Rankings!$A:$E,5,FALSE),0)</f>
        <v>0</v>
      </c>
      <c r="P33" s="297">
        <f>IF(COUNTIF(Rankings!$A:$A,Setup!$B$13&amp;"-"&amp;$L33)&gt;0,VLOOKUP(Setup!$B$13&amp;"-"&amp;$L33,Rankings!$A:$E,4,FALSE),0)</f>
        <v>0</v>
      </c>
      <c r="Q33" s="305">
        <f t="shared" si="5"/>
        <v>2.9064558443209907E-2</v>
      </c>
      <c r="R33" s="305">
        <f t="shared" si="6"/>
        <v>2.9064558443209906E-5</v>
      </c>
      <c r="S33" s="305">
        <f t="shared" si="7"/>
        <v>2.9064558443209907E-2</v>
      </c>
      <c r="T33" s="305">
        <f t="shared" si="8"/>
        <v>2.9064558443209907E-2</v>
      </c>
      <c r="U33" s="305">
        <f t="shared" si="9"/>
        <v>2.9064558443209907E-2</v>
      </c>
      <c r="V33" s="302">
        <f t="shared" si="10"/>
        <v>0</v>
      </c>
      <c r="W33" s="173">
        <v>2.9064558443209907E-2</v>
      </c>
    </row>
    <row r="34" spans="1:23">
      <c r="A34" s="284">
        <v>32</v>
      </c>
      <c r="B34" s="215">
        <f t="shared" si="0"/>
        <v>0</v>
      </c>
      <c r="C34" s="270">
        <f t="shared" si="1"/>
        <v>0</v>
      </c>
      <c r="D34" s="293">
        <f t="shared" si="2"/>
        <v>5</v>
      </c>
      <c r="E34" s="290">
        <f t="shared" si="3"/>
        <v>0</v>
      </c>
      <c r="F34" s="290">
        <f t="shared" si="4"/>
        <v>0</v>
      </c>
      <c r="G34" s="218"/>
      <c r="H34" s="282" t="str">
        <f>IF($G34="","",VLOOKUP(Setup!$B$13&amp;"-"&amp;$G34,Rankings!$A:$E,2,FALSE))</f>
        <v/>
      </c>
      <c r="I34" s="282" t="str">
        <f>IF($G34="","",VLOOKUP(Setup!$B$13&amp;"-"&amp;$G34,Rankings!$A:$E,3,FALSE))</f>
        <v/>
      </c>
      <c r="J34" s="297">
        <f>IF(COUNTIF(Rankings!$A:$A,Setup!$B$13&amp;"-"&amp;$G34)&gt;0,VLOOKUP(Setup!$B$13&amp;"-"&amp;$G34,Rankings!$A:$E,5,FALSE),0)</f>
        <v>0</v>
      </c>
      <c r="K34" s="297">
        <f>IF(COUNTIF(Rankings!$A:$A,Setup!$B$13&amp;"-"&amp;$G34)&gt;0,VLOOKUP(Setup!$B$13&amp;"-"&amp;$G34,Rankings!$A:$E,4,FALSE),0)</f>
        <v>0</v>
      </c>
      <c r="L34" s="218"/>
      <c r="M34" s="282" t="str">
        <f>IF($L34="","",VLOOKUP(Setup!$B$13&amp;"-"&amp;$L34,Rankings!$A:$E,2,FALSE))</f>
        <v/>
      </c>
      <c r="N34" s="282" t="str">
        <f>IF($L34="","",VLOOKUP(Setup!$B$13&amp;"-"&amp;$L34,Rankings!$A:$E,3,FALSE))</f>
        <v/>
      </c>
      <c r="O34" s="297">
        <f>IF(COUNTIF(Rankings!$A:$A,Setup!$B$13&amp;"-"&amp;$L34)&gt;0,VLOOKUP(Setup!$B$13&amp;"-"&amp;$L34,Rankings!$A:$E,5,FALSE),0)</f>
        <v>0</v>
      </c>
      <c r="P34" s="297">
        <f>IF(COUNTIF(Rankings!$A:$A,Setup!$B$13&amp;"-"&amp;$L34)&gt;0,VLOOKUP(Setup!$B$13&amp;"-"&amp;$L34,Rankings!$A:$E,4,FALSE),0)</f>
        <v>0</v>
      </c>
      <c r="Q34" s="305">
        <f t="shared" si="5"/>
        <v>2.8468937527864148E-2</v>
      </c>
      <c r="R34" s="305">
        <f t="shared" si="6"/>
        <v>2.8468937527864149E-5</v>
      </c>
      <c r="S34" s="305">
        <f t="shared" si="7"/>
        <v>2.8468937527864148E-2</v>
      </c>
      <c r="T34" s="305">
        <f t="shared" si="8"/>
        <v>2.8468937527864148E-2</v>
      </c>
      <c r="U34" s="305">
        <f t="shared" si="9"/>
        <v>2.8468937527864148E-2</v>
      </c>
      <c r="V34" s="302">
        <f t="shared" si="10"/>
        <v>0</v>
      </c>
      <c r="W34" s="173">
        <v>2.8468937527864148E-2</v>
      </c>
    </row>
    <row r="35" spans="1:23">
      <c r="A35" s="284">
        <v>33</v>
      </c>
      <c r="B35" s="215">
        <f t="shared" ref="B35:B66" si="11">J35+O35</f>
        <v>0</v>
      </c>
      <c r="C35" s="270">
        <f t="shared" ref="C35:C66" si="12">K35+P35</f>
        <v>0</v>
      </c>
      <c r="D35" s="293">
        <f t="shared" ref="D35:D66" si="13">IF(E35=2,1,IF(E35=1,2,IF(F35=2,3,IF(F35=1,4,5))))</f>
        <v>5</v>
      </c>
      <c r="E35" s="290">
        <f t="shared" ref="E35:E66" si="14">COUNTIF(J35,"&gt;0")+COUNTIF(O35,"&gt;0")</f>
        <v>0</v>
      </c>
      <c r="F35" s="290">
        <f t="shared" ref="F35:F66" si="15">COUNTIF(K35,"&gt;0")+COUNTIF(P35,"&gt;0")</f>
        <v>0</v>
      </c>
      <c r="G35" s="219"/>
      <c r="H35" s="282" t="str">
        <f>IF($G35="","",VLOOKUP(Setup!$B$13&amp;"-"&amp;$G35,Rankings!$A:$E,2,FALSE))</f>
        <v/>
      </c>
      <c r="I35" s="282" t="str">
        <f>IF($G35="","",VLOOKUP(Setup!$B$13&amp;"-"&amp;$G35,Rankings!$A:$E,3,FALSE))</f>
        <v/>
      </c>
      <c r="J35" s="297">
        <f>IF(COUNTIF(Rankings!$A:$A,Setup!$B$13&amp;"-"&amp;$G35)&gt;0,VLOOKUP(Setup!$B$13&amp;"-"&amp;$G35,Rankings!$A:$E,5,FALSE),0)</f>
        <v>0</v>
      </c>
      <c r="K35" s="297">
        <f>IF(COUNTIF(Rankings!$A:$A,Setup!$B$13&amp;"-"&amp;$G35)&gt;0,VLOOKUP(Setup!$B$13&amp;"-"&amp;$G35,Rankings!$A:$E,4,FALSE),0)</f>
        <v>0</v>
      </c>
      <c r="L35" s="219"/>
      <c r="M35" s="282" t="str">
        <f>IF($L35="","",VLOOKUP(Setup!$B$13&amp;"-"&amp;$L35,Rankings!$A:$E,2,FALSE))</f>
        <v/>
      </c>
      <c r="N35" s="282" t="str">
        <f>IF($L35="","",VLOOKUP(Setup!$B$13&amp;"-"&amp;$L35,Rankings!$A:$E,3,FALSE))</f>
        <v/>
      </c>
      <c r="O35" s="297">
        <f>IF(COUNTIF(Rankings!$A:$A,Setup!$B$13&amp;"-"&amp;$L35)&gt;0,VLOOKUP(Setup!$B$13&amp;"-"&amp;$L35,Rankings!$A:$E,5,FALSE),0)</f>
        <v>0</v>
      </c>
      <c r="P35" s="297">
        <f>IF(COUNTIF(Rankings!$A:$A,Setup!$B$13&amp;"-"&amp;$L35)&gt;0,VLOOKUP(Setup!$B$13&amp;"-"&amp;$L35,Rankings!$A:$E,4,FALSE),0)</f>
        <v>0</v>
      </c>
      <c r="Q35" s="305">
        <f t="shared" ref="Q35:Q66" si="16">B35+W35</f>
        <v>2.8258968963319201E-2</v>
      </c>
      <c r="R35" s="305">
        <f t="shared" ref="R35:R66" si="17">IF(J35&gt;0,(B35+P35/1000+W35/1000),(B35+K35/1000+W35/1000))</f>
        <v>2.8258968963319201E-5</v>
      </c>
      <c r="S35" s="305">
        <f t="shared" ref="S35:S66" si="18">C35+W35</f>
        <v>2.8258968963319201E-2</v>
      </c>
      <c r="T35" s="305">
        <f t="shared" ref="T35:T66" si="19">C35+W35</f>
        <v>2.8258968963319201E-2</v>
      </c>
      <c r="U35" s="305">
        <f t="shared" ref="U35:U66" si="20">W35</f>
        <v>2.8258968963319201E-2</v>
      </c>
      <c r="V35" s="302">
        <f t="shared" ref="V35:V66" si="21">IF(G35="",0,VLOOKUP(D35,D35:U35,13+D35,FALSE))</f>
        <v>0</v>
      </c>
      <c r="W35" s="173">
        <v>2.8258968963319201E-2</v>
      </c>
    </row>
    <row r="36" spans="1:23">
      <c r="A36" s="284">
        <v>34</v>
      </c>
      <c r="B36" s="215">
        <f t="shared" si="11"/>
        <v>0</v>
      </c>
      <c r="C36" s="270">
        <f t="shared" si="12"/>
        <v>0</v>
      </c>
      <c r="D36" s="293">
        <f t="shared" si="13"/>
        <v>5</v>
      </c>
      <c r="E36" s="290">
        <f t="shared" si="14"/>
        <v>0</v>
      </c>
      <c r="F36" s="290">
        <f t="shared" si="15"/>
        <v>0</v>
      </c>
      <c r="G36" s="219"/>
      <c r="H36" s="282" t="str">
        <f>IF($G36="","",VLOOKUP(Setup!$B$13&amp;"-"&amp;$G36,Rankings!$A:$E,2,FALSE))</f>
        <v/>
      </c>
      <c r="I36" s="282" t="str">
        <f>IF($G36="","",VLOOKUP(Setup!$B$13&amp;"-"&amp;$G36,Rankings!$A:$E,3,FALSE))</f>
        <v/>
      </c>
      <c r="J36" s="297">
        <f>IF(COUNTIF(Rankings!$A:$A,Setup!$B$13&amp;"-"&amp;$G36)&gt;0,VLOOKUP(Setup!$B$13&amp;"-"&amp;$G36,Rankings!$A:$E,5,FALSE),0)</f>
        <v>0</v>
      </c>
      <c r="K36" s="297">
        <f>IF(COUNTIF(Rankings!$A:$A,Setup!$B$13&amp;"-"&amp;$G36)&gt;0,VLOOKUP(Setup!$B$13&amp;"-"&amp;$G36,Rankings!$A:$E,4,FALSE),0)</f>
        <v>0</v>
      </c>
      <c r="L36" s="219"/>
      <c r="M36" s="282" t="str">
        <f>IF($L36="","",VLOOKUP(Setup!$B$13&amp;"-"&amp;$L36,Rankings!$A:$E,2,FALSE))</f>
        <v/>
      </c>
      <c r="N36" s="282" t="str">
        <f>IF($L36="","",VLOOKUP(Setup!$B$13&amp;"-"&amp;$L36,Rankings!$A:$E,3,FALSE))</f>
        <v/>
      </c>
      <c r="O36" s="297">
        <f>IF(COUNTIF(Rankings!$A:$A,Setup!$B$13&amp;"-"&amp;$L36)&gt;0,VLOOKUP(Setup!$B$13&amp;"-"&amp;$L36,Rankings!$A:$E,5,FALSE),0)</f>
        <v>0</v>
      </c>
      <c r="P36" s="297">
        <f>IF(COUNTIF(Rankings!$A:$A,Setup!$B$13&amp;"-"&amp;$L36)&gt;0,VLOOKUP(Setup!$B$13&amp;"-"&amp;$L36,Rankings!$A:$E,4,FALSE),0)</f>
        <v>0</v>
      </c>
      <c r="Q36" s="305">
        <f t="shared" si="16"/>
        <v>2.6994970749862134E-2</v>
      </c>
      <c r="R36" s="305">
        <f t="shared" si="17"/>
        <v>2.6994970749862133E-5</v>
      </c>
      <c r="S36" s="305">
        <f t="shared" si="18"/>
        <v>2.6994970749862134E-2</v>
      </c>
      <c r="T36" s="305">
        <f t="shared" si="19"/>
        <v>2.6994970749862134E-2</v>
      </c>
      <c r="U36" s="305">
        <f t="shared" si="20"/>
        <v>2.6994970749862134E-2</v>
      </c>
      <c r="V36" s="302">
        <f t="shared" si="21"/>
        <v>0</v>
      </c>
      <c r="W36" s="173">
        <v>2.6994970749862134E-2</v>
      </c>
    </row>
    <row r="37" spans="1:23">
      <c r="A37" s="284">
        <v>35</v>
      </c>
      <c r="B37" s="215">
        <f t="shared" si="11"/>
        <v>0</v>
      </c>
      <c r="C37" s="270">
        <f t="shared" si="12"/>
        <v>0</v>
      </c>
      <c r="D37" s="293">
        <f t="shared" si="13"/>
        <v>5</v>
      </c>
      <c r="E37" s="290">
        <f t="shared" si="14"/>
        <v>0</v>
      </c>
      <c r="F37" s="290">
        <f t="shared" si="15"/>
        <v>0</v>
      </c>
      <c r="G37" s="219"/>
      <c r="H37" s="282" t="str">
        <f>IF($G37="","",VLOOKUP(Setup!$B$13&amp;"-"&amp;$G37,Rankings!$A:$E,2,FALSE))</f>
        <v/>
      </c>
      <c r="I37" s="282" t="str">
        <f>IF($G37="","",VLOOKUP(Setup!$B$13&amp;"-"&amp;$G37,Rankings!$A:$E,3,FALSE))</f>
        <v/>
      </c>
      <c r="J37" s="297">
        <f>IF(COUNTIF(Rankings!$A:$A,Setup!$B$13&amp;"-"&amp;$G37)&gt;0,VLOOKUP(Setup!$B$13&amp;"-"&amp;$G37,Rankings!$A:$E,5,FALSE),0)</f>
        <v>0</v>
      </c>
      <c r="K37" s="297">
        <f>IF(COUNTIF(Rankings!$A:$A,Setup!$B$13&amp;"-"&amp;$G37)&gt;0,VLOOKUP(Setup!$B$13&amp;"-"&amp;$G37,Rankings!$A:$E,4,FALSE),0)</f>
        <v>0</v>
      </c>
      <c r="L37" s="219"/>
      <c r="M37" s="282" t="str">
        <f>IF($L37="","",VLOOKUP(Setup!$B$13&amp;"-"&amp;$L37,Rankings!$A:$E,2,FALSE))</f>
        <v/>
      </c>
      <c r="N37" s="282" t="str">
        <f>IF($L37="","",VLOOKUP(Setup!$B$13&amp;"-"&amp;$L37,Rankings!$A:$E,3,FALSE))</f>
        <v/>
      </c>
      <c r="O37" s="297">
        <f>IF(COUNTIF(Rankings!$A:$A,Setup!$B$13&amp;"-"&amp;$L37)&gt;0,VLOOKUP(Setup!$B$13&amp;"-"&amp;$L37,Rankings!$A:$E,5,FALSE),0)</f>
        <v>0</v>
      </c>
      <c r="P37" s="297">
        <f>IF(COUNTIF(Rankings!$A:$A,Setup!$B$13&amp;"-"&amp;$L37)&gt;0,VLOOKUP(Setup!$B$13&amp;"-"&amp;$L37,Rankings!$A:$E,4,FALSE),0)</f>
        <v>0</v>
      </c>
      <c r="Q37" s="305">
        <f t="shared" si="16"/>
        <v>2.6356351420396162E-2</v>
      </c>
      <c r="R37" s="305">
        <f t="shared" si="17"/>
        <v>2.6356351420396163E-5</v>
      </c>
      <c r="S37" s="305">
        <f t="shared" si="18"/>
        <v>2.6356351420396162E-2</v>
      </c>
      <c r="T37" s="305">
        <f t="shared" si="19"/>
        <v>2.6356351420396162E-2</v>
      </c>
      <c r="U37" s="305">
        <f t="shared" si="20"/>
        <v>2.6356351420396162E-2</v>
      </c>
      <c r="V37" s="302">
        <f t="shared" si="21"/>
        <v>0</v>
      </c>
      <c r="W37" s="171">
        <v>2.6356351420396162E-2</v>
      </c>
    </row>
    <row r="38" spans="1:23">
      <c r="A38" s="284">
        <v>36</v>
      </c>
      <c r="B38" s="215">
        <f t="shared" si="11"/>
        <v>0</v>
      </c>
      <c r="C38" s="270">
        <f t="shared" si="12"/>
        <v>0</v>
      </c>
      <c r="D38" s="293">
        <f t="shared" si="13"/>
        <v>5</v>
      </c>
      <c r="E38" s="290">
        <f t="shared" si="14"/>
        <v>0</v>
      </c>
      <c r="F38" s="290">
        <f t="shared" si="15"/>
        <v>0</v>
      </c>
      <c r="G38" s="219"/>
      <c r="H38" s="282" t="str">
        <f>IF($G38="","",VLOOKUP(Setup!$B$13&amp;"-"&amp;$G38,Rankings!$A:$E,2,FALSE))</f>
        <v/>
      </c>
      <c r="I38" s="282" t="str">
        <f>IF($G38="","",VLOOKUP(Setup!$B$13&amp;"-"&amp;$G38,Rankings!$A:$E,3,FALSE))</f>
        <v/>
      </c>
      <c r="J38" s="297">
        <f>IF(COUNTIF(Rankings!$A:$A,Setup!$B$13&amp;"-"&amp;$G38)&gt;0,VLOOKUP(Setup!$B$13&amp;"-"&amp;$G38,Rankings!$A:$E,5,FALSE),0)</f>
        <v>0</v>
      </c>
      <c r="K38" s="297">
        <f>IF(COUNTIF(Rankings!$A:$A,Setup!$B$13&amp;"-"&amp;$G38)&gt;0,VLOOKUP(Setup!$B$13&amp;"-"&amp;$G38,Rankings!$A:$E,4,FALSE),0)</f>
        <v>0</v>
      </c>
      <c r="L38" s="219"/>
      <c r="M38" s="282" t="str">
        <f>IF($L38="","",VLOOKUP(Setup!$B$13&amp;"-"&amp;$L38,Rankings!$A:$E,2,FALSE))</f>
        <v/>
      </c>
      <c r="N38" s="282" t="str">
        <f>IF($L38="","",VLOOKUP(Setup!$B$13&amp;"-"&amp;$L38,Rankings!$A:$E,3,FALSE))</f>
        <v/>
      </c>
      <c r="O38" s="297">
        <f>IF(COUNTIF(Rankings!$A:$A,Setup!$B$13&amp;"-"&amp;$L38)&gt;0,VLOOKUP(Setup!$B$13&amp;"-"&amp;$L38,Rankings!$A:$E,5,FALSE),0)</f>
        <v>0</v>
      </c>
      <c r="P38" s="297">
        <f>IF(COUNTIF(Rankings!$A:$A,Setup!$B$13&amp;"-"&amp;$L38)&gt;0,VLOOKUP(Setup!$B$13&amp;"-"&amp;$L38,Rankings!$A:$E,4,FALSE),0)</f>
        <v>0</v>
      </c>
      <c r="Q38" s="305">
        <f t="shared" si="16"/>
        <v>2.1699833753368761E-2</v>
      </c>
      <c r="R38" s="305">
        <f t="shared" si="17"/>
        <v>2.1699833753368761E-5</v>
      </c>
      <c r="S38" s="305">
        <f t="shared" si="18"/>
        <v>2.1699833753368761E-2</v>
      </c>
      <c r="T38" s="305">
        <f t="shared" si="19"/>
        <v>2.1699833753368761E-2</v>
      </c>
      <c r="U38" s="305">
        <f t="shared" si="20"/>
        <v>2.1699833753368761E-2</v>
      </c>
      <c r="V38" s="302">
        <f t="shared" si="21"/>
        <v>0</v>
      </c>
      <c r="W38" s="173">
        <v>2.1699833753368761E-2</v>
      </c>
    </row>
    <row r="39" spans="1:23">
      <c r="A39" s="284">
        <v>37</v>
      </c>
      <c r="B39" s="215">
        <f t="shared" si="11"/>
        <v>0</v>
      </c>
      <c r="C39" s="270">
        <f t="shared" si="12"/>
        <v>0</v>
      </c>
      <c r="D39" s="293">
        <f t="shared" si="13"/>
        <v>5</v>
      </c>
      <c r="E39" s="290">
        <f t="shared" si="14"/>
        <v>0</v>
      </c>
      <c r="F39" s="290">
        <f t="shared" si="15"/>
        <v>0</v>
      </c>
      <c r="G39" s="219"/>
      <c r="H39" s="282" t="str">
        <f>IF($G39="","",VLOOKUP(Setup!$B$13&amp;"-"&amp;$G39,Rankings!$A:$E,2,FALSE))</f>
        <v/>
      </c>
      <c r="I39" s="282" t="str">
        <f>IF($G39="","",VLOOKUP(Setup!$B$13&amp;"-"&amp;$G39,Rankings!$A:$E,3,FALSE))</f>
        <v/>
      </c>
      <c r="J39" s="297">
        <f>IF(COUNTIF(Rankings!$A:$A,Setup!$B$13&amp;"-"&amp;$G39)&gt;0,VLOOKUP(Setup!$B$13&amp;"-"&amp;$G39,Rankings!$A:$E,5,FALSE),0)</f>
        <v>0</v>
      </c>
      <c r="K39" s="297">
        <f>IF(COUNTIF(Rankings!$A:$A,Setup!$B$13&amp;"-"&amp;$G39)&gt;0,VLOOKUP(Setup!$B$13&amp;"-"&amp;$G39,Rankings!$A:$E,4,FALSE),0)</f>
        <v>0</v>
      </c>
      <c r="L39" s="219"/>
      <c r="M39" s="282" t="str">
        <f>IF($L39="","",VLOOKUP(Setup!$B$13&amp;"-"&amp;$L39,Rankings!$A:$E,2,FALSE))</f>
        <v/>
      </c>
      <c r="N39" s="282" t="str">
        <f>IF($L39="","",VLOOKUP(Setup!$B$13&amp;"-"&amp;$L39,Rankings!$A:$E,3,FALSE))</f>
        <v/>
      </c>
      <c r="O39" s="297">
        <f>IF(COUNTIF(Rankings!$A:$A,Setup!$B$13&amp;"-"&amp;$L39)&gt;0,VLOOKUP(Setup!$B$13&amp;"-"&amp;$L39,Rankings!$A:$E,5,FALSE),0)</f>
        <v>0</v>
      </c>
      <c r="P39" s="297">
        <f>IF(COUNTIF(Rankings!$A:$A,Setup!$B$13&amp;"-"&amp;$L39)&gt;0,VLOOKUP(Setup!$B$13&amp;"-"&amp;$L39,Rankings!$A:$E,4,FALSE),0)</f>
        <v>0</v>
      </c>
      <c r="Q39" s="305">
        <f t="shared" si="16"/>
        <v>2.0139703497859488E-2</v>
      </c>
      <c r="R39" s="305">
        <f t="shared" si="17"/>
        <v>2.0139703497859489E-5</v>
      </c>
      <c r="S39" s="305">
        <f t="shared" si="18"/>
        <v>2.0139703497859488E-2</v>
      </c>
      <c r="T39" s="305">
        <f t="shared" si="19"/>
        <v>2.0139703497859488E-2</v>
      </c>
      <c r="U39" s="305">
        <f t="shared" si="20"/>
        <v>2.0139703497859488E-2</v>
      </c>
      <c r="V39" s="302">
        <f t="shared" si="21"/>
        <v>0</v>
      </c>
      <c r="W39" s="173">
        <v>2.0139703497859488E-2</v>
      </c>
    </row>
    <row r="40" spans="1:23">
      <c r="A40" s="284">
        <v>38</v>
      </c>
      <c r="B40" s="215">
        <f t="shared" si="11"/>
        <v>0</v>
      </c>
      <c r="C40" s="270">
        <f t="shared" si="12"/>
        <v>0</v>
      </c>
      <c r="D40" s="293">
        <f t="shared" si="13"/>
        <v>5</v>
      </c>
      <c r="E40" s="290">
        <f t="shared" si="14"/>
        <v>0</v>
      </c>
      <c r="F40" s="290">
        <f t="shared" si="15"/>
        <v>0</v>
      </c>
      <c r="G40" s="218"/>
      <c r="H40" s="282" t="str">
        <f>IF($G40="","",VLOOKUP(Setup!$B$13&amp;"-"&amp;$G40,Rankings!$A:$E,2,FALSE))</f>
        <v/>
      </c>
      <c r="I40" s="282" t="str">
        <f>IF($G40="","",VLOOKUP(Setup!$B$13&amp;"-"&amp;$G40,Rankings!$A:$E,3,FALSE))</f>
        <v/>
      </c>
      <c r="J40" s="297">
        <f>IF(COUNTIF(Rankings!$A:$A,Setup!$B$13&amp;"-"&amp;$G40)&gt;0,VLOOKUP(Setup!$B$13&amp;"-"&amp;$G40,Rankings!$A:$E,5,FALSE),0)</f>
        <v>0</v>
      </c>
      <c r="K40" s="297">
        <f>IF(COUNTIF(Rankings!$A:$A,Setup!$B$13&amp;"-"&amp;$G40)&gt;0,VLOOKUP(Setup!$B$13&amp;"-"&amp;$G40,Rankings!$A:$E,4,FALSE),0)</f>
        <v>0</v>
      </c>
      <c r="L40" s="218"/>
      <c r="M40" s="282" t="str">
        <f>IF($L40="","",VLOOKUP(Setup!$B$13&amp;"-"&amp;$L40,Rankings!$A:$E,2,FALSE))</f>
        <v/>
      </c>
      <c r="N40" s="282" t="str">
        <f>IF($L40="","",VLOOKUP(Setup!$B$13&amp;"-"&amp;$L40,Rankings!$A:$E,3,FALSE))</f>
        <v/>
      </c>
      <c r="O40" s="297">
        <f>IF(COUNTIF(Rankings!$A:$A,Setup!$B$13&amp;"-"&amp;$L40)&gt;0,VLOOKUP(Setup!$B$13&amp;"-"&amp;$L40,Rankings!$A:$E,5,FALSE),0)</f>
        <v>0</v>
      </c>
      <c r="P40" s="297">
        <f>IF(COUNTIF(Rankings!$A:$A,Setup!$B$13&amp;"-"&amp;$L40)&gt;0,VLOOKUP(Setup!$B$13&amp;"-"&amp;$L40,Rankings!$A:$E,4,FALSE),0)</f>
        <v>0</v>
      </c>
      <c r="Q40" s="305">
        <f t="shared" si="16"/>
        <v>1.9685456547602131E-2</v>
      </c>
      <c r="R40" s="305">
        <f t="shared" si="17"/>
        <v>1.9685456547602131E-5</v>
      </c>
      <c r="S40" s="305">
        <f t="shared" si="18"/>
        <v>1.9685456547602131E-2</v>
      </c>
      <c r="T40" s="305">
        <f t="shared" si="19"/>
        <v>1.9685456547602131E-2</v>
      </c>
      <c r="U40" s="305">
        <f t="shared" si="20"/>
        <v>1.9685456547602131E-2</v>
      </c>
      <c r="V40" s="302">
        <f t="shared" si="21"/>
        <v>0</v>
      </c>
      <c r="W40" s="173">
        <v>1.9685456547602131E-2</v>
      </c>
    </row>
    <row r="41" spans="1:23">
      <c r="A41" s="284">
        <v>39</v>
      </c>
      <c r="B41" s="215">
        <f t="shared" si="11"/>
        <v>0</v>
      </c>
      <c r="C41" s="270">
        <f t="shared" si="12"/>
        <v>0</v>
      </c>
      <c r="D41" s="293">
        <f t="shared" si="13"/>
        <v>5</v>
      </c>
      <c r="E41" s="290">
        <f t="shared" si="14"/>
        <v>0</v>
      </c>
      <c r="F41" s="290">
        <f t="shared" si="15"/>
        <v>0</v>
      </c>
      <c r="G41" s="219"/>
      <c r="H41" s="282" t="str">
        <f>IF($G41="","",VLOOKUP(Setup!$B$13&amp;"-"&amp;$G41,Rankings!$A:$E,2,FALSE))</f>
        <v/>
      </c>
      <c r="I41" s="282" t="str">
        <f>IF($G41="","",VLOOKUP(Setup!$B$13&amp;"-"&amp;$G41,Rankings!$A:$E,3,FALSE))</f>
        <v/>
      </c>
      <c r="J41" s="297">
        <f>IF(COUNTIF(Rankings!$A:$A,Setup!$B$13&amp;"-"&amp;$G41)&gt;0,VLOOKUP(Setup!$B$13&amp;"-"&amp;$G41,Rankings!$A:$E,5,FALSE),0)</f>
        <v>0</v>
      </c>
      <c r="K41" s="297">
        <f>IF(COUNTIF(Rankings!$A:$A,Setup!$B$13&amp;"-"&amp;$G41)&gt;0,VLOOKUP(Setup!$B$13&amp;"-"&amp;$G41,Rankings!$A:$E,4,FALSE),0)</f>
        <v>0</v>
      </c>
      <c r="L41" s="219"/>
      <c r="M41" s="282" t="str">
        <f>IF($L41="","",VLOOKUP(Setup!$B$13&amp;"-"&amp;$L41,Rankings!$A:$E,2,FALSE))</f>
        <v/>
      </c>
      <c r="N41" s="282" t="str">
        <f>IF($L41="","",VLOOKUP(Setup!$B$13&amp;"-"&amp;$L41,Rankings!$A:$E,3,FALSE))</f>
        <v/>
      </c>
      <c r="O41" s="297">
        <f>IF(COUNTIF(Rankings!$A:$A,Setup!$B$13&amp;"-"&amp;$L41)&gt;0,VLOOKUP(Setup!$B$13&amp;"-"&amp;$L41,Rankings!$A:$E,5,FALSE),0)</f>
        <v>0</v>
      </c>
      <c r="P41" s="297">
        <f>IF(COUNTIF(Rankings!$A:$A,Setup!$B$13&amp;"-"&amp;$L41)&gt;0,VLOOKUP(Setup!$B$13&amp;"-"&amp;$L41,Rankings!$A:$E,4,FALSE),0)</f>
        <v>0</v>
      </c>
      <c r="Q41" s="305">
        <f t="shared" si="16"/>
        <v>1.9173592704878232E-2</v>
      </c>
      <c r="R41" s="305">
        <f t="shared" si="17"/>
        <v>1.917359270487823E-5</v>
      </c>
      <c r="S41" s="305">
        <f t="shared" si="18"/>
        <v>1.9173592704878232E-2</v>
      </c>
      <c r="T41" s="305">
        <f t="shared" si="19"/>
        <v>1.9173592704878232E-2</v>
      </c>
      <c r="U41" s="305">
        <f t="shared" si="20"/>
        <v>1.9173592704878232E-2</v>
      </c>
      <c r="V41" s="302">
        <f t="shared" si="21"/>
        <v>0</v>
      </c>
      <c r="W41" s="173">
        <v>1.9173592704878232E-2</v>
      </c>
    </row>
    <row r="42" spans="1:23">
      <c r="A42" s="284">
        <v>40</v>
      </c>
      <c r="B42" s="215">
        <f t="shared" si="11"/>
        <v>0</v>
      </c>
      <c r="C42" s="270">
        <f t="shared" si="12"/>
        <v>0</v>
      </c>
      <c r="D42" s="293">
        <f t="shared" si="13"/>
        <v>5</v>
      </c>
      <c r="E42" s="290">
        <f t="shared" si="14"/>
        <v>0</v>
      </c>
      <c r="F42" s="290">
        <f t="shared" si="15"/>
        <v>0</v>
      </c>
      <c r="G42" s="219"/>
      <c r="H42" s="282" t="str">
        <f>IF($G42="","",VLOOKUP(Setup!$B$13&amp;"-"&amp;$G42,Rankings!$A:$E,2,FALSE))</f>
        <v/>
      </c>
      <c r="I42" s="282" t="str">
        <f>IF($G42="","",VLOOKUP(Setup!$B$13&amp;"-"&amp;$G42,Rankings!$A:$E,3,FALSE))</f>
        <v/>
      </c>
      <c r="J42" s="297">
        <f>IF(COUNTIF(Rankings!$A:$A,Setup!$B$13&amp;"-"&amp;$G42)&gt;0,VLOOKUP(Setup!$B$13&amp;"-"&amp;$G42,Rankings!$A:$E,5,FALSE),0)</f>
        <v>0</v>
      </c>
      <c r="K42" s="297">
        <f>IF(COUNTIF(Rankings!$A:$A,Setup!$B$13&amp;"-"&amp;$G42)&gt;0,VLOOKUP(Setup!$B$13&amp;"-"&amp;$G42,Rankings!$A:$E,4,FALSE),0)</f>
        <v>0</v>
      </c>
      <c r="L42" s="219"/>
      <c r="M42" s="282" t="str">
        <f>IF($L42="","",VLOOKUP(Setup!$B$13&amp;"-"&amp;$L42,Rankings!$A:$E,2,FALSE))</f>
        <v/>
      </c>
      <c r="N42" s="282" t="str">
        <f>IF($L42="","",VLOOKUP(Setup!$B$13&amp;"-"&amp;$L42,Rankings!$A:$E,3,FALSE))</f>
        <v/>
      </c>
      <c r="O42" s="297">
        <f>IF(COUNTIF(Rankings!$A:$A,Setup!$B$13&amp;"-"&amp;$L42)&gt;0,VLOOKUP(Setup!$B$13&amp;"-"&amp;$L42,Rankings!$A:$E,5,FALSE),0)</f>
        <v>0</v>
      </c>
      <c r="P42" s="297">
        <f>IF(COUNTIF(Rankings!$A:$A,Setup!$B$13&amp;"-"&amp;$L42)&gt;0,VLOOKUP(Setup!$B$13&amp;"-"&amp;$L42,Rankings!$A:$E,4,FALSE),0)</f>
        <v>0</v>
      </c>
      <c r="Q42" s="305">
        <f t="shared" si="16"/>
        <v>1.8523995878227062E-2</v>
      </c>
      <c r="R42" s="305">
        <f t="shared" si="17"/>
        <v>1.852399587822706E-5</v>
      </c>
      <c r="S42" s="305">
        <f t="shared" si="18"/>
        <v>1.8523995878227062E-2</v>
      </c>
      <c r="T42" s="305">
        <f t="shared" si="19"/>
        <v>1.8523995878227062E-2</v>
      </c>
      <c r="U42" s="305">
        <f t="shared" si="20"/>
        <v>1.8523995878227062E-2</v>
      </c>
      <c r="V42" s="302">
        <f t="shared" si="21"/>
        <v>0</v>
      </c>
      <c r="W42" s="173">
        <v>1.8523995878227062E-2</v>
      </c>
    </row>
    <row r="43" spans="1:23">
      <c r="A43" s="284">
        <v>41</v>
      </c>
      <c r="B43" s="215">
        <f t="shared" si="11"/>
        <v>0</v>
      </c>
      <c r="C43" s="270">
        <f t="shared" si="12"/>
        <v>0</v>
      </c>
      <c r="D43" s="293">
        <f t="shared" si="13"/>
        <v>5</v>
      </c>
      <c r="E43" s="290">
        <f t="shared" si="14"/>
        <v>0</v>
      </c>
      <c r="F43" s="290">
        <f t="shared" si="15"/>
        <v>0</v>
      </c>
      <c r="G43" s="219"/>
      <c r="H43" s="282" t="str">
        <f>IF($G43="","",VLOOKUP(Setup!$B$13&amp;"-"&amp;$G43,Rankings!$A:$E,2,FALSE))</f>
        <v/>
      </c>
      <c r="I43" s="282" t="str">
        <f>IF($G43="","",VLOOKUP(Setup!$B$13&amp;"-"&amp;$G43,Rankings!$A:$E,3,FALSE))</f>
        <v/>
      </c>
      <c r="J43" s="297">
        <f>IF(COUNTIF(Rankings!$A:$A,Setup!$B$13&amp;"-"&amp;$G43)&gt;0,VLOOKUP(Setup!$B$13&amp;"-"&amp;$G43,Rankings!$A:$E,5,FALSE),0)</f>
        <v>0</v>
      </c>
      <c r="K43" s="297">
        <f>IF(COUNTIF(Rankings!$A:$A,Setup!$B$13&amp;"-"&amp;$G43)&gt;0,VLOOKUP(Setup!$B$13&amp;"-"&amp;$G43,Rankings!$A:$E,4,FALSE),0)</f>
        <v>0</v>
      </c>
      <c r="L43" s="219"/>
      <c r="M43" s="282" t="str">
        <f>IF($L43="","",VLOOKUP(Setup!$B$13&amp;"-"&amp;$L43,Rankings!$A:$E,2,FALSE))</f>
        <v/>
      </c>
      <c r="N43" s="282" t="str">
        <f>IF($L43="","",VLOOKUP(Setup!$B$13&amp;"-"&amp;$L43,Rankings!$A:$E,3,FALSE))</f>
        <v/>
      </c>
      <c r="O43" s="297">
        <f>IF(COUNTIF(Rankings!$A:$A,Setup!$B$13&amp;"-"&amp;$L43)&gt;0,VLOOKUP(Setup!$B$13&amp;"-"&amp;$L43,Rankings!$A:$E,5,FALSE),0)</f>
        <v>0</v>
      </c>
      <c r="P43" s="297">
        <f>IF(COUNTIF(Rankings!$A:$A,Setup!$B$13&amp;"-"&amp;$L43)&gt;0,VLOOKUP(Setup!$B$13&amp;"-"&amp;$L43,Rankings!$A:$E,4,FALSE),0)</f>
        <v>0</v>
      </c>
      <c r="Q43" s="305">
        <f t="shared" si="16"/>
        <v>1.7981868265163702E-2</v>
      </c>
      <c r="R43" s="305">
        <f t="shared" si="17"/>
        <v>1.7981868265163702E-5</v>
      </c>
      <c r="S43" s="305">
        <f t="shared" si="18"/>
        <v>1.7981868265163702E-2</v>
      </c>
      <c r="T43" s="305">
        <f t="shared" si="19"/>
        <v>1.7981868265163702E-2</v>
      </c>
      <c r="U43" s="305">
        <f t="shared" si="20"/>
        <v>1.7981868265163702E-2</v>
      </c>
      <c r="V43" s="302">
        <f t="shared" si="21"/>
        <v>0</v>
      </c>
      <c r="W43" s="173">
        <v>1.7981868265163702E-2</v>
      </c>
    </row>
    <row r="44" spans="1:23">
      <c r="A44" s="284">
        <v>42</v>
      </c>
      <c r="B44" s="215">
        <f t="shared" si="11"/>
        <v>0</v>
      </c>
      <c r="C44" s="270">
        <f t="shared" si="12"/>
        <v>0</v>
      </c>
      <c r="D44" s="293">
        <f t="shared" si="13"/>
        <v>5</v>
      </c>
      <c r="E44" s="290">
        <f t="shared" si="14"/>
        <v>0</v>
      </c>
      <c r="F44" s="290">
        <f t="shared" si="15"/>
        <v>0</v>
      </c>
      <c r="G44" s="219"/>
      <c r="H44" s="282" t="str">
        <f>IF($G44="","",VLOOKUP(Setup!$B$13&amp;"-"&amp;$G44,Rankings!$A:$E,2,FALSE))</f>
        <v/>
      </c>
      <c r="I44" s="282" t="str">
        <f>IF($G44="","",VLOOKUP(Setup!$B$13&amp;"-"&amp;$G44,Rankings!$A:$E,3,FALSE))</f>
        <v/>
      </c>
      <c r="J44" s="297">
        <f>IF(COUNTIF(Rankings!$A:$A,Setup!$B$13&amp;"-"&amp;$G44)&gt;0,VLOOKUP(Setup!$B$13&amp;"-"&amp;$G44,Rankings!$A:$E,5,FALSE),0)</f>
        <v>0</v>
      </c>
      <c r="K44" s="297">
        <f>IF(COUNTIF(Rankings!$A:$A,Setup!$B$13&amp;"-"&amp;$G44)&gt;0,VLOOKUP(Setup!$B$13&amp;"-"&amp;$G44,Rankings!$A:$E,4,FALSE),0)</f>
        <v>0</v>
      </c>
      <c r="L44" s="219"/>
      <c r="M44" s="282" t="str">
        <f>IF($L44="","",VLOOKUP(Setup!$B$13&amp;"-"&amp;$L44,Rankings!$A:$E,2,FALSE))</f>
        <v/>
      </c>
      <c r="N44" s="282" t="str">
        <f>IF($L44="","",VLOOKUP(Setup!$B$13&amp;"-"&amp;$L44,Rankings!$A:$E,3,FALSE))</f>
        <v/>
      </c>
      <c r="O44" s="297">
        <f>IF(COUNTIF(Rankings!$A:$A,Setup!$B$13&amp;"-"&amp;$L44)&gt;0,VLOOKUP(Setup!$B$13&amp;"-"&amp;$L44,Rankings!$A:$E,5,FALSE),0)</f>
        <v>0</v>
      </c>
      <c r="P44" s="297">
        <f>IF(COUNTIF(Rankings!$A:$A,Setup!$B$13&amp;"-"&amp;$L44)&gt;0,VLOOKUP(Setup!$B$13&amp;"-"&amp;$L44,Rankings!$A:$E,4,FALSE),0)</f>
        <v>0</v>
      </c>
      <c r="Q44" s="305">
        <f t="shared" si="16"/>
        <v>1.6341028239998522E-2</v>
      </c>
      <c r="R44" s="305">
        <f t="shared" si="17"/>
        <v>1.634102823999852E-5</v>
      </c>
      <c r="S44" s="305">
        <f t="shared" si="18"/>
        <v>1.6341028239998522E-2</v>
      </c>
      <c r="T44" s="305">
        <f t="shared" si="19"/>
        <v>1.6341028239998522E-2</v>
      </c>
      <c r="U44" s="305">
        <f t="shared" si="20"/>
        <v>1.6341028239998522E-2</v>
      </c>
      <c r="V44" s="302">
        <f t="shared" si="21"/>
        <v>0</v>
      </c>
      <c r="W44" s="173">
        <v>1.6341028239998522E-2</v>
      </c>
    </row>
    <row r="45" spans="1:23">
      <c r="A45" s="284">
        <v>43</v>
      </c>
      <c r="B45" s="215">
        <f t="shared" si="11"/>
        <v>0</v>
      </c>
      <c r="C45" s="270">
        <f t="shared" si="12"/>
        <v>0</v>
      </c>
      <c r="D45" s="293">
        <f t="shared" si="13"/>
        <v>5</v>
      </c>
      <c r="E45" s="290">
        <f t="shared" si="14"/>
        <v>0</v>
      </c>
      <c r="F45" s="290">
        <f t="shared" si="15"/>
        <v>0</v>
      </c>
      <c r="G45" s="219"/>
      <c r="H45" s="282" t="str">
        <f>IF($G45="","",VLOOKUP(Setup!$B$13&amp;"-"&amp;$G45,Rankings!$A:$E,2,FALSE))</f>
        <v/>
      </c>
      <c r="I45" s="282" t="str">
        <f>IF($G45="","",VLOOKUP(Setup!$B$13&amp;"-"&amp;$G45,Rankings!$A:$E,3,FALSE))</f>
        <v/>
      </c>
      <c r="J45" s="297">
        <f>IF(COUNTIF(Rankings!$A:$A,Setup!$B$13&amp;"-"&amp;$G45)&gt;0,VLOOKUP(Setup!$B$13&amp;"-"&amp;$G45,Rankings!$A:$E,5,FALSE),0)</f>
        <v>0</v>
      </c>
      <c r="K45" s="297">
        <f>IF(COUNTIF(Rankings!$A:$A,Setup!$B$13&amp;"-"&amp;$G45)&gt;0,VLOOKUP(Setup!$B$13&amp;"-"&amp;$G45,Rankings!$A:$E,4,FALSE),0)</f>
        <v>0</v>
      </c>
      <c r="L45" s="219"/>
      <c r="M45" s="282" t="str">
        <f>IF($L45="","",VLOOKUP(Setup!$B$13&amp;"-"&amp;$L45,Rankings!$A:$E,2,FALSE))</f>
        <v/>
      </c>
      <c r="N45" s="282" t="str">
        <f>IF($L45="","",VLOOKUP(Setup!$B$13&amp;"-"&amp;$L45,Rankings!$A:$E,3,FALSE))</f>
        <v/>
      </c>
      <c r="O45" s="297">
        <f>IF(COUNTIF(Rankings!$A:$A,Setup!$B$13&amp;"-"&amp;$L45)&gt;0,VLOOKUP(Setup!$B$13&amp;"-"&amp;$L45,Rankings!$A:$E,5,FALSE),0)</f>
        <v>0</v>
      </c>
      <c r="P45" s="297">
        <f>IF(COUNTIF(Rankings!$A:$A,Setup!$B$13&amp;"-"&amp;$L45)&gt;0,VLOOKUP(Setup!$B$13&amp;"-"&amp;$L45,Rankings!$A:$E,4,FALSE),0)</f>
        <v>0</v>
      </c>
      <c r="Q45" s="305">
        <f t="shared" si="16"/>
        <v>1.6026061971920781E-2</v>
      </c>
      <c r="R45" s="305">
        <f t="shared" si="17"/>
        <v>1.6026061971920782E-5</v>
      </c>
      <c r="S45" s="305">
        <f t="shared" si="18"/>
        <v>1.6026061971920781E-2</v>
      </c>
      <c r="T45" s="305">
        <f t="shared" si="19"/>
        <v>1.6026061971920781E-2</v>
      </c>
      <c r="U45" s="305">
        <f t="shared" si="20"/>
        <v>1.6026061971920781E-2</v>
      </c>
      <c r="V45" s="302">
        <f t="shared" si="21"/>
        <v>0</v>
      </c>
      <c r="W45" s="173">
        <v>1.6026061971920781E-2</v>
      </c>
    </row>
    <row r="46" spans="1:23">
      <c r="A46" s="284">
        <v>44</v>
      </c>
      <c r="B46" s="215">
        <f t="shared" si="11"/>
        <v>0</v>
      </c>
      <c r="C46" s="270">
        <f t="shared" si="12"/>
        <v>0</v>
      </c>
      <c r="D46" s="293">
        <f t="shared" si="13"/>
        <v>5</v>
      </c>
      <c r="E46" s="290">
        <f t="shared" si="14"/>
        <v>0</v>
      </c>
      <c r="F46" s="290">
        <f t="shared" si="15"/>
        <v>0</v>
      </c>
      <c r="G46" s="219"/>
      <c r="H46" s="282" t="str">
        <f>IF($G46="","",VLOOKUP(Setup!$B$13&amp;"-"&amp;$G46,Rankings!$A:$E,2,FALSE))</f>
        <v/>
      </c>
      <c r="I46" s="282" t="str">
        <f>IF($G46="","",VLOOKUP(Setup!$B$13&amp;"-"&amp;$G46,Rankings!$A:$E,3,FALSE))</f>
        <v/>
      </c>
      <c r="J46" s="297">
        <f>IF(COUNTIF(Rankings!$A:$A,Setup!$B$13&amp;"-"&amp;$G46)&gt;0,VLOOKUP(Setup!$B$13&amp;"-"&amp;$G46,Rankings!$A:$E,5,FALSE),0)</f>
        <v>0</v>
      </c>
      <c r="K46" s="297">
        <f>IF(COUNTIF(Rankings!$A:$A,Setup!$B$13&amp;"-"&amp;$G46)&gt;0,VLOOKUP(Setup!$B$13&amp;"-"&amp;$G46,Rankings!$A:$E,4,FALSE),0)</f>
        <v>0</v>
      </c>
      <c r="L46" s="219"/>
      <c r="M46" s="282" t="str">
        <f>IF($L46="","",VLOOKUP(Setup!$B$13&amp;"-"&amp;$L46,Rankings!$A:$E,2,FALSE))</f>
        <v/>
      </c>
      <c r="N46" s="282" t="str">
        <f>IF($L46="","",VLOOKUP(Setup!$B$13&amp;"-"&amp;$L46,Rankings!$A:$E,3,FALSE))</f>
        <v/>
      </c>
      <c r="O46" s="297">
        <f>IF(COUNTIF(Rankings!$A:$A,Setup!$B$13&amp;"-"&amp;$L46)&gt;0,VLOOKUP(Setup!$B$13&amp;"-"&amp;$L46,Rankings!$A:$E,5,FALSE),0)</f>
        <v>0</v>
      </c>
      <c r="P46" s="297">
        <f>IF(COUNTIF(Rankings!$A:$A,Setup!$B$13&amp;"-"&amp;$L46)&gt;0,VLOOKUP(Setup!$B$13&amp;"-"&amp;$L46,Rankings!$A:$E,4,FALSE),0)</f>
        <v>0</v>
      </c>
      <c r="Q46" s="305">
        <f t="shared" si="16"/>
        <v>1.5994600633891635E-2</v>
      </c>
      <c r="R46" s="305">
        <f t="shared" si="17"/>
        <v>1.5994600633891635E-5</v>
      </c>
      <c r="S46" s="305">
        <f t="shared" si="18"/>
        <v>1.5994600633891635E-2</v>
      </c>
      <c r="T46" s="305">
        <f t="shared" si="19"/>
        <v>1.5994600633891635E-2</v>
      </c>
      <c r="U46" s="305">
        <f t="shared" si="20"/>
        <v>1.5994600633891635E-2</v>
      </c>
      <c r="V46" s="302">
        <f t="shared" si="21"/>
        <v>0</v>
      </c>
      <c r="W46" s="173">
        <v>1.5994600633891635E-2</v>
      </c>
    </row>
    <row r="47" spans="1:23">
      <c r="A47" s="284">
        <v>45</v>
      </c>
      <c r="B47" s="215">
        <f t="shared" si="11"/>
        <v>0</v>
      </c>
      <c r="C47" s="270">
        <f t="shared" si="12"/>
        <v>0</v>
      </c>
      <c r="D47" s="293">
        <f t="shared" si="13"/>
        <v>5</v>
      </c>
      <c r="E47" s="290">
        <f t="shared" si="14"/>
        <v>0</v>
      </c>
      <c r="F47" s="290">
        <f t="shared" si="15"/>
        <v>0</v>
      </c>
      <c r="G47" s="219"/>
      <c r="H47" s="282" t="str">
        <f>IF($G47="","",VLOOKUP(Setup!$B$13&amp;"-"&amp;$G47,Rankings!$A:$E,2,FALSE))</f>
        <v/>
      </c>
      <c r="I47" s="282" t="str">
        <f>IF($G47="","",VLOOKUP(Setup!$B$13&amp;"-"&amp;$G47,Rankings!$A:$E,3,FALSE))</f>
        <v/>
      </c>
      <c r="J47" s="297">
        <f>IF(COUNTIF(Rankings!$A:$A,Setup!$B$13&amp;"-"&amp;$G47)&gt;0,VLOOKUP(Setup!$B$13&amp;"-"&amp;$G47,Rankings!$A:$E,5,FALSE),0)</f>
        <v>0</v>
      </c>
      <c r="K47" s="297">
        <f>IF(COUNTIF(Rankings!$A:$A,Setup!$B$13&amp;"-"&amp;$G47)&gt;0,VLOOKUP(Setup!$B$13&amp;"-"&amp;$G47,Rankings!$A:$E,4,FALSE),0)</f>
        <v>0</v>
      </c>
      <c r="L47" s="219"/>
      <c r="M47" s="282" t="str">
        <f>IF($L47="","",VLOOKUP(Setup!$B$13&amp;"-"&amp;$L47,Rankings!$A:$E,2,FALSE))</f>
        <v/>
      </c>
      <c r="N47" s="282" t="str">
        <f>IF($L47="","",VLOOKUP(Setup!$B$13&amp;"-"&amp;$L47,Rankings!$A:$E,3,FALSE))</f>
        <v/>
      </c>
      <c r="O47" s="297">
        <f>IF(COUNTIF(Rankings!$A:$A,Setup!$B$13&amp;"-"&amp;$L47)&gt;0,VLOOKUP(Setup!$B$13&amp;"-"&amp;$L47,Rankings!$A:$E,5,FALSE),0)</f>
        <v>0</v>
      </c>
      <c r="P47" s="297">
        <f>IF(COUNTIF(Rankings!$A:$A,Setup!$B$13&amp;"-"&amp;$L47)&gt;0,VLOOKUP(Setup!$B$13&amp;"-"&amp;$L47,Rankings!$A:$E,4,FALSE),0)</f>
        <v>0</v>
      </c>
      <c r="Q47" s="305">
        <f t="shared" si="16"/>
        <v>1.575690567412915E-2</v>
      </c>
      <c r="R47" s="305">
        <f t="shared" si="17"/>
        <v>1.575690567412915E-5</v>
      </c>
      <c r="S47" s="305">
        <f t="shared" si="18"/>
        <v>1.575690567412915E-2</v>
      </c>
      <c r="T47" s="305">
        <f t="shared" si="19"/>
        <v>1.575690567412915E-2</v>
      </c>
      <c r="U47" s="305">
        <f t="shared" si="20"/>
        <v>1.575690567412915E-2</v>
      </c>
      <c r="V47" s="302">
        <f t="shared" si="21"/>
        <v>0</v>
      </c>
      <c r="W47" s="173">
        <v>1.575690567412915E-2</v>
      </c>
    </row>
    <row r="48" spans="1:23">
      <c r="A48" s="284">
        <v>46</v>
      </c>
      <c r="B48" s="215">
        <f t="shared" si="11"/>
        <v>0</v>
      </c>
      <c r="C48" s="270">
        <f t="shared" si="12"/>
        <v>0</v>
      </c>
      <c r="D48" s="293">
        <f t="shared" si="13"/>
        <v>5</v>
      </c>
      <c r="E48" s="290">
        <f t="shared" si="14"/>
        <v>0</v>
      </c>
      <c r="F48" s="290">
        <f t="shared" si="15"/>
        <v>0</v>
      </c>
      <c r="G48" s="219"/>
      <c r="H48" s="282" t="str">
        <f>IF($G48="","",VLOOKUP(Setup!$B$13&amp;"-"&amp;$G48,Rankings!$A:$E,2,FALSE))</f>
        <v/>
      </c>
      <c r="I48" s="282" t="str">
        <f>IF($G48="","",VLOOKUP(Setup!$B$13&amp;"-"&amp;$G48,Rankings!$A:$E,3,FALSE))</f>
        <v/>
      </c>
      <c r="J48" s="297">
        <f>IF(COUNTIF(Rankings!$A:$A,Setup!$B$13&amp;"-"&amp;$G48)&gt;0,VLOOKUP(Setup!$B$13&amp;"-"&amp;$G48,Rankings!$A:$E,5,FALSE),0)</f>
        <v>0</v>
      </c>
      <c r="K48" s="297">
        <f>IF(COUNTIF(Rankings!$A:$A,Setup!$B$13&amp;"-"&amp;$G48)&gt;0,VLOOKUP(Setup!$B$13&amp;"-"&amp;$G48,Rankings!$A:$E,4,FALSE),0)</f>
        <v>0</v>
      </c>
      <c r="L48" s="219"/>
      <c r="M48" s="282" t="str">
        <f>IF($L48="","",VLOOKUP(Setup!$B$13&amp;"-"&amp;$L48,Rankings!$A:$E,2,FALSE))</f>
        <v/>
      </c>
      <c r="N48" s="282" t="str">
        <f>IF($L48="","",VLOOKUP(Setup!$B$13&amp;"-"&amp;$L48,Rankings!$A:$E,3,FALSE))</f>
        <v/>
      </c>
      <c r="O48" s="297">
        <f>IF(COUNTIF(Rankings!$A:$A,Setup!$B$13&amp;"-"&amp;$L48)&gt;0,VLOOKUP(Setup!$B$13&amp;"-"&amp;$L48,Rankings!$A:$E,5,FALSE),0)</f>
        <v>0</v>
      </c>
      <c r="P48" s="297">
        <f>IF(COUNTIF(Rankings!$A:$A,Setup!$B$13&amp;"-"&amp;$L48)&gt;0,VLOOKUP(Setup!$B$13&amp;"-"&amp;$L48,Rankings!$A:$E,4,FALSE),0)</f>
        <v>0</v>
      </c>
      <c r="Q48" s="305">
        <f t="shared" si="16"/>
        <v>1.3720604057916308E-2</v>
      </c>
      <c r="R48" s="305">
        <f t="shared" si="17"/>
        <v>1.3720604057916308E-5</v>
      </c>
      <c r="S48" s="305">
        <f t="shared" si="18"/>
        <v>1.3720604057916308E-2</v>
      </c>
      <c r="T48" s="305">
        <f t="shared" si="19"/>
        <v>1.3720604057916308E-2</v>
      </c>
      <c r="U48" s="305">
        <f t="shared" si="20"/>
        <v>1.3720604057916308E-2</v>
      </c>
      <c r="V48" s="302">
        <f t="shared" si="21"/>
        <v>0</v>
      </c>
      <c r="W48" s="171">
        <v>1.3720604057916308E-2</v>
      </c>
    </row>
    <row r="49" spans="1:23">
      <c r="A49" s="284">
        <v>47</v>
      </c>
      <c r="B49" s="215">
        <f t="shared" si="11"/>
        <v>0</v>
      </c>
      <c r="C49" s="270">
        <f t="shared" si="12"/>
        <v>0</v>
      </c>
      <c r="D49" s="293">
        <f t="shared" si="13"/>
        <v>5</v>
      </c>
      <c r="E49" s="290">
        <f t="shared" si="14"/>
        <v>0</v>
      </c>
      <c r="F49" s="290">
        <f t="shared" si="15"/>
        <v>0</v>
      </c>
      <c r="G49" s="219"/>
      <c r="H49" s="282" t="str">
        <f>IF($G49="","",VLOOKUP(Setup!$B$13&amp;"-"&amp;$G49,Rankings!$A:$E,2,FALSE))</f>
        <v/>
      </c>
      <c r="I49" s="282" t="str">
        <f>IF($G49="","",VLOOKUP(Setup!$B$13&amp;"-"&amp;$G49,Rankings!$A:$E,3,FALSE))</f>
        <v/>
      </c>
      <c r="J49" s="297">
        <f>IF(COUNTIF(Rankings!$A:$A,Setup!$B$13&amp;"-"&amp;$G49)&gt;0,VLOOKUP(Setup!$B$13&amp;"-"&amp;$G49,Rankings!$A:$E,5,FALSE),0)</f>
        <v>0</v>
      </c>
      <c r="K49" s="297">
        <f>IF(COUNTIF(Rankings!$A:$A,Setup!$B$13&amp;"-"&amp;$G49)&gt;0,VLOOKUP(Setup!$B$13&amp;"-"&amp;$G49,Rankings!$A:$E,4,FALSE),0)</f>
        <v>0</v>
      </c>
      <c r="L49" s="219"/>
      <c r="M49" s="282" t="str">
        <f>IF($L49="","",VLOOKUP(Setup!$B$13&amp;"-"&amp;$L49,Rankings!$A:$E,2,FALSE))</f>
        <v/>
      </c>
      <c r="N49" s="282" t="str">
        <f>IF($L49="","",VLOOKUP(Setup!$B$13&amp;"-"&amp;$L49,Rankings!$A:$E,3,FALSE))</f>
        <v/>
      </c>
      <c r="O49" s="297">
        <f>IF(COUNTIF(Rankings!$A:$A,Setup!$B$13&amp;"-"&amp;$L49)&gt;0,VLOOKUP(Setup!$B$13&amp;"-"&amp;$L49,Rankings!$A:$E,5,FALSE),0)</f>
        <v>0</v>
      </c>
      <c r="P49" s="297">
        <f>IF(COUNTIF(Rankings!$A:$A,Setup!$B$13&amp;"-"&amp;$L49)&gt;0,VLOOKUP(Setup!$B$13&amp;"-"&amp;$L49,Rankings!$A:$E,4,FALSE),0)</f>
        <v>0</v>
      </c>
      <c r="Q49" s="305">
        <f t="shared" si="16"/>
        <v>1.3612554021624888E-2</v>
      </c>
      <c r="R49" s="305">
        <f t="shared" si="17"/>
        <v>1.3612554021624888E-5</v>
      </c>
      <c r="S49" s="305">
        <f t="shared" si="18"/>
        <v>1.3612554021624888E-2</v>
      </c>
      <c r="T49" s="305">
        <f t="shared" si="19"/>
        <v>1.3612554021624888E-2</v>
      </c>
      <c r="U49" s="305">
        <f t="shared" si="20"/>
        <v>1.3612554021624888E-2</v>
      </c>
      <c r="V49" s="302">
        <f t="shared" si="21"/>
        <v>0</v>
      </c>
      <c r="W49" s="173">
        <v>1.3612554021624888E-2</v>
      </c>
    </row>
    <row r="50" spans="1:23">
      <c r="A50" s="284">
        <v>48</v>
      </c>
      <c r="B50" s="215">
        <f t="shared" si="11"/>
        <v>0</v>
      </c>
      <c r="C50" s="270">
        <f t="shared" si="12"/>
        <v>0</v>
      </c>
      <c r="D50" s="293">
        <f t="shared" si="13"/>
        <v>5</v>
      </c>
      <c r="E50" s="290">
        <f t="shared" si="14"/>
        <v>0</v>
      </c>
      <c r="F50" s="290">
        <f t="shared" si="15"/>
        <v>0</v>
      </c>
      <c r="G50" s="219"/>
      <c r="H50" s="282" t="str">
        <f>IF($G50="","",VLOOKUP(Setup!$B$13&amp;"-"&amp;$G50,Rankings!$A:$E,2,FALSE))</f>
        <v/>
      </c>
      <c r="I50" s="282" t="str">
        <f>IF($G50="","",VLOOKUP(Setup!$B$13&amp;"-"&amp;$G50,Rankings!$A:$E,3,FALSE))</f>
        <v/>
      </c>
      <c r="J50" s="297">
        <f>IF(COUNTIF(Rankings!$A:$A,Setup!$B$13&amp;"-"&amp;$G50)&gt;0,VLOOKUP(Setup!$B$13&amp;"-"&amp;$G50,Rankings!$A:$E,5,FALSE),0)</f>
        <v>0</v>
      </c>
      <c r="K50" s="297">
        <f>IF(COUNTIF(Rankings!$A:$A,Setup!$B$13&amp;"-"&amp;$G50)&gt;0,VLOOKUP(Setup!$B$13&amp;"-"&amp;$G50,Rankings!$A:$E,4,FALSE),0)</f>
        <v>0</v>
      </c>
      <c r="L50" s="219"/>
      <c r="M50" s="282" t="str">
        <f>IF($L50="","",VLOOKUP(Setup!$B$13&amp;"-"&amp;$L50,Rankings!$A:$E,2,FALSE))</f>
        <v/>
      </c>
      <c r="N50" s="282" t="str">
        <f>IF($L50="","",VLOOKUP(Setup!$B$13&amp;"-"&amp;$L50,Rankings!$A:$E,3,FALSE))</f>
        <v/>
      </c>
      <c r="O50" s="297">
        <f>IF(COUNTIF(Rankings!$A:$A,Setup!$B$13&amp;"-"&amp;$L50)&gt;0,VLOOKUP(Setup!$B$13&amp;"-"&amp;$L50,Rankings!$A:$E,5,FALSE),0)</f>
        <v>0</v>
      </c>
      <c r="P50" s="297">
        <f>IF(COUNTIF(Rankings!$A:$A,Setup!$B$13&amp;"-"&amp;$L50)&gt;0,VLOOKUP(Setup!$B$13&amp;"-"&amp;$L50,Rankings!$A:$E,4,FALSE),0)</f>
        <v>0</v>
      </c>
      <c r="Q50" s="305">
        <f t="shared" si="16"/>
        <v>1.343572176389498E-2</v>
      </c>
      <c r="R50" s="305">
        <f t="shared" si="17"/>
        <v>1.3435721763894979E-5</v>
      </c>
      <c r="S50" s="305">
        <f t="shared" si="18"/>
        <v>1.343572176389498E-2</v>
      </c>
      <c r="T50" s="305">
        <f t="shared" si="19"/>
        <v>1.343572176389498E-2</v>
      </c>
      <c r="U50" s="305">
        <f t="shared" si="20"/>
        <v>1.343572176389498E-2</v>
      </c>
      <c r="V50" s="302">
        <f t="shared" si="21"/>
        <v>0</v>
      </c>
      <c r="W50" s="173">
        <v>1.343572176389498E-2</v>
      </c>
    </row>
    <row r="51" spans="1:23">
      <c r="A51" s="284">
        <v>49</v>
      </c>
      <c r="B51" s="215">
        <f t="shared" si="11"/>
        <v>0</v>
      </c>
      <c r="C51" s="270">
        <f t="shared" si="12"/>
        <v>0</v>
      </c>
      <c r="D51" s="293">
        <f t="shared" si="13"/>
        <v>5</v>
      </c>
      <c r="E51" s="290">
        <f t="shared" si="14"/>
        <v>0</v>
      </c>
      <c r="F51" s="290">
        <f t="shared" si="15"/>
        <v>0</v>
      </c>
      <c r="G51" s="219"/>
      <c r="H51" s="282" t="str">
        <f>IF($G51="","",VLOOKUP(Setup!$B$13&amp;"-"&amp;$G51,Rankings!$A:$E,2,FALSE))</f>
        <v/>
      </c>
      <c r="I51" s="282" t="str">
        <f>IF($G51="","",VLOOKUP(Setup!$B$13&amp;"-"&amp;$G51,Rankings!$A:$E,3,FALSE))</f>
        <v/>
      </c>
      <c r="J51" s="297">
        <f>IF(COUNTIF(Rankings!$A:$A,Setup!$B$13&amp;"-"&amp;$G51)&gt;0,VLOOKUP(Setup!$B$13&amp;"-"&amp;$G51,Rankings!$A:$E,5,FALSE),0)</f>
        <v>0</v>
      </c>
      <c r="K51" s="297">
        <f>IF(COUNTIF(Rankings!$A:$A,Setup!$B$13&amp;"-"&amp;$G51)&gt;0,VLOOKUP(Setup!$B$13&amp;"-"&amp;$G51,Rankings!$A:$E,4,FALSE),0)</f>
        <v>0</v>
      </c>
      <c r="L51" s="219"/>
      <c r="M51" s="282" t="str">
        <f>IF($L51="","",VLOOKUP(Setup!$B$13&amp;"-"&amp;$L51,Rankings!$A:$E,2,FALSE))</f>
        <v/>
      </c>
      <c r="N51" s="282" t="str">
        <f>IF($L51="","",VLOOKUP(Setup!$B$13&amp;"-"&amp;$L51,Rankings!$A:$E,3,FALSE))</f>
        <v/>
      </c>
      <c r="O51" s="297">
        <f>IF(COUNTIF(Rankings!$A:$A,Setup!$B$13&amp;"-"&amp;$L51)&gt;0,VLOOKUP(Setup!$B$13&amp;"-"&amp;$L51,Rankings!$A:$E,5,FALSE),0)</f>
        <v>0</v>
      </c>
      <c r="P51" s="297">
        <f>IF(COUNTIF(Rankings!$A:$A,Setup!$B$13&amp;"-"&amp;$L51)&gt;0,VLOOKUP(Setup!$B$13&amp;"-"&amp;$L51,Rankings!$A:$E,4,FALSE),0)</f>
        <v>0</v>
      </c>
      <c r="Q51" s="305">
        <f t="shared" si="16"/>
        <v>1.1387099447571325E-2</v>
      </c>
      <c r="R51" s="305">
        <f t="shared" si="17"/>
        <v>1.1387099447571325E-5</v>
      </c>
      <c r="S51" s="305">
        <f t="shared" si="18"/>
        <v>1.1387099447571325E-2</v>
      </c>
      <c r="T51" s="305">
        <f t="shared" si="19"/>
        <v>1.1387099447571325E-2</v>
      </c>
      <c r="U51" s="305">
        <f t="shared" si="20"/>
        <v>1.1387099447571325E-2</v>
      </c>
      <c r="V51" s="302">
        <f t="shared" si="21"/>
        <v>0</v>
      </c>
      <c r="W51" s="173">
        <v>1.1387099447571325E-2</v>
      </c>
    </row>
    <row r="52" spans="1:23">
      <c r="A52" s="284">
        <v>50</v>
      </c>
      <c r="B52" s="215">
        <f t="shared" si="11"/>
        <v>0</v>
      </c>
      <c r="C52" s="270">
        <f t="shared" si="12"/>
        <v>0</v>
      </c>
      <c r="D52" s="293">
        <f t="shared" si="13"/>
        <v>5</v>
      </c>
      <c r="E52" s="290">
        <f t="shared" si="14"/>
        <v>0</v>
      </c>
      <c r="F52" s="290">
        <f t="shared" si="15"/>
        <v>0</v>
      </c>
      <c r="G52" s="219"/>
      <c r="H52" s="282" t="str">
        <f>IF($G52="","",VLOOKUP(Setup!$B$13&amp;"-"&amp;$G52,Rankings!$A:$E,2,FALSE))</f>
        <v/>
      </c>
      <c r="I52" s="282" t="str">
        <f>IF($G52="","",VLOOKUP(Setup!$B$13&amp;"-"&amp;$G52,Rankings!$A:$E,3,FALSE))</f>
        <v/>
      </c>
      <c r="J52" s="297">
        <f>IF(COUNTIF(Rankings!$A:$A,Setup!$B$13&amp;"-"&amp;$G52)&gt;0,VLOOKUP(Setup!$B$13&amp;"-"&amp;$G52,Rankings!$A:$E,5,FALSE),0)</f>
        <v>0</v>
      </c>
      <c r="K52" s="297">
        <f>IF(COUNTIF(Rankings!$A:$A,Setup!$B$13&amp;"-"&amp;$G52)&gt;0,VLOOKUP(Setup!$B$13&amp;"-"&amp;$G52,Rankings!$A:$E,4,FALSE),0)</f>
        <v>0</v>
      </c>
      <c r="L52" s="219"/>
      <c r="M52" s="282" t="str">
        <f>IF($L52="","",VLOOKUP(Setup!$B$13&amp;"-"&amp;$L52,Rankings!$A:$E,2,FALSE))</f>
        <v/>
      </c>
      <c r="N52" s="282" t="str">
        <f>IF($L52="","",VLOOKUP(Setup!$B$13&amp;"-"&amp;$L52,Rankings!$A:$E,3,FALSE))</f>
        <v/>
      </c>
      <c r="O52" s="297">
        <f>IF(COUNTIF(Rankings!$A:$A,Setup!$B$13&amp;"-"&amp;$L52)&gt;0,VLOOKUP(Setup!$B$13&amp;"-"&amp;$L52,Rankings!$A:$E,5,FALSE),0)</f>
        <v>0</v>
      </c>
      <c r="P52" s="297">
        <f>IF(COUNTIF(Rankings!$A:$A,Setup!$B$13&amp;"-"&amp;$L52)&gt;0,VLOOKUP(Setup!$B$13&amp;"-"&amp;$L52,Rankings!$A:$E,4,FALSE),0)</f>
        <v>0</v>
      </c>
      <c r="Q52" s="305">
        <f t="shared" si="16"/>
        <v>1.1043580843444407E-2</v>
      </c>
      <c r="R52" s="305">
        <f t="shared" si="17"/>
        <v>1.1043580843444407E-5</v>
      </c>
      <c r="S52" s="305">
        <f t="shared" si="18"/>
        <v>1.1043580843444407E-2</v>
      </c>
      <c r="T52" s="305">
        <f t="shared" si="19"/>
        <v>1.1043580843444407E-2</v>
      </c>
      <c r="U52" s="305">
        <f t="shared" si="20"/>
        <v>1.1043580843444407E-2</v>
      </c>
      <c r="V52" s="302">
        <f t="shared" si="21"/>
        <v>0</v>
      </c>
      <c r="W52" s="173">
        <v>1.1043580843444407E-2</v>
      </c>
    </row>
    <row r="53" spans="1:23">
      <c r="A53" s="284">
        <v>51</v>
      </c>
      <c r="B53" s="215">
        <f t="shared" si="11"/>
        <v>0</v>
      </c>
      <c r="C53" s="270">
        <f t="shared" si="12"/>
        <v>0</v>
      </c>
      <c r="D53" s="293">
        <f t="shared" si="13"/>
        <v>5</v>
      </c>
      <c r="E53" s="290">
        <f t="shared" si="14"/>
        <v>0</v>
      </c>
      <c r="F53" s="290">
        <f t="shared" si="15"/>
        <v>0</v>
      </c>
      <c r="G53" s="219"/>
      <c r="H53" s="282" t="str">
        <f>IF($G53="","",VLOOKUP(Setup!$B$13&amp;"-"&amp;$G53,Rankings!$A:$E,2,FALSE))</f>
        <v/>
      </c>
      <c r="I53" s="282" t="str">
        <f>IF($G53="","",VLOOKUP(Setup!$B$13&amp;"-"&amp;$G53,Rankings!$A:$E,3,FALSE))</f>
        <v/>
      </c>
      <c r="J53" s="297">
        <f>IF(COUNTIF(Rankings!$A:$A,Setup!$B$13&amp;"-"&amp;$G53)&gt;0,VLOOKUP(Setup!$B$13&amp;"-"&amp;$G53,Rankings!$A:$E,5,FALSE),0)</f>
        <v>0</v>
      </c>
      <c r="K53" s="297">
        <f>IF(COUNTIF(Rankings!$A:$A,Setup!$B$13&amp;"-"&amp;$G53)&gt;0,VLOOKUP(Setup!$B$13&amp;"-"&amp;$G53,Rankings!$A:$E,4,FALSE),0)</f>
        <v>0</v>
      </c>
      <c r="L53" s="219"/>
      <c r="M53" s="282" t="str">
        <f>IF($L53="","",VLOOKUP(Setup!$B$13&amp;"-"&amp;$L53,Rankings!$A:$E,2,FALSE))</f>
        <v/>
      </c>
      <c r="N53" s="282" t="str">
        <f>IF($L53="","",VLOOKUP(Setup!$B$13&amp;"-"&amp;$L53,Rankings!$A:$E,3,FALSE))</f>
        <v/>
      </c>
      <c r="O53" s="297">
        <f>IF(COUNTIF(Rankings!$A:$A,Setup!$B$13&amp;"-"&amp;$L53)&gt;0,VLOOKUP(Setup!$B$13&amp;"-"&amp;$L53,Rankings!$A:$E,5,FALSE),0)</f>
        <v>0</v>
      </c>
      <c r="P53" s="297">
        <f>IF(COUNTIF(Rankings!$A:$A,Setup!$B$13&amp;"-"&amp;$L53)&gt;0,VLOOKUP(Setup!$B$13&amp;"-"&amp;$L53,Rankings!$A:$E,4,FALSE),0)</f>
        <v>0</v>
      </c>
      <c r="Q53" s="305">
        <f t="shared" si="16"/>
        <v>1.0121463813908681E-2</v>
      </c>
      <c r="R53" s="305">
        <f t="shared" si="17"/>
        <v>1.012146381390868E-5</v>
      </c>
      <c r="S53" s="305">
        <f t="shared" si="18"/>
        <v>1.0121463813908681E-2</v>
      </c>
      <c r="T53" s="305">
        <f t="shared" si="19"/>
        <v>1.0121463813908681E-2</v>
      </c>
      <c r="U53" s="305">
        <f t="shared" si="20"/>
        <v>1.0121463813908681E-2</v>
      </c>
      <c r="V53" s="302">
        <f t="shared" si="21"/>
        <v>0</v>
      </c>
      <c r="W53" s="173">
        <v>1.0121463813908681E-2</v>
      </c>
    </row>
    <row r="54" spans="1:23">
      <c r="A54" s="284">
        <v>52</v>
      </c>
      <c r="B54" s="215">
        <f t="shared" si="11"/>
        <v>0</v>
      </c>
      <c r="C54" s="270">
        <f t="shared" si="12"/>
        <v>0</v>
      </c>
      <c r="D54" s="293">
        <f t="shared" si="13"/>
        <v>5</v>
      </c>
      <c r="E54" s="290">
        <f t="shared" si="14"/>
        <v>0</v>
      </c>
      <c r="F54" s="290">
        <f t="shared" si="15"/>
        <v>0</v>
      </c>
      <c r="G54" s="219"/>
      <c r="H54" s="282" t="str">
        <f>IF($G54="","",VLOOKUP(Setup!$B$13&amp;"-"&amp;$G54,Rankings!$A:$E,2,FALSE))</f>
        <v/>
      </c>
      <c r="I54" s="282" t="str">
        <f>IF($G54="","",VLOOKUP(Setup!$B$13&amp;"-"&amp;$G54,Rankings!$A:$E,3,FALSE))</f>
        <v/>
      </c>
      <c r="J54" s="297">
        <f>IF(COUNTIF(Rankings!$A:$A,Setup!$B$13&amp;"-"&amp;$G54)&gt;0,VLOOKUP(Setup!$B$13&amp;"-"&amp;$G54,Rankings!$A:$E,5,FALSE),0)</f>
        <v>0</v>
      </c>
      <c r="K54" s="297">
        <f>IF(COUNTIF(Rankings!$A:$A,Setup!$B$13&amp;"-"&amp;$G54)&gt;0,VLOOKUP(Setup!$B$13&amp;"-"&amp;$G54,Rankings!$A:$E,4,FALSE),0)</f>
        <v>0</v>
      </c>
      <c r="L54" s="219"/>
      <c r="M54" s="282" t="str">
        <f>IF($L54="","",VLOOKUP(Setup!$B$13&amp;"-"&amp;$L54,Rankings!$A:$E,2,FALSE))</f>
        <v/>
      </c>
      <c r="N54" s="282" t="str">
        <f>IF($L54="","",VLOOKUP(Setup!$B$13&amp;"-"&amp;$L54,Rankings!$A:$E,3,FALSE))</f>
        <v/>
      </c>
      <c r="O54" s="297">
        <f>IF(COUNTIF(Rankings!$A:$A,Setup!$B$13&amp;"-"&amp;$L54)&gt;0,VLOOKUP(Setup!$B$13&amp;"-"&amp;$L54,Rankings!$A:$E,5,FALSE),0)</f>
        <v>0</v>
      </c>
      <c r="P54" s="297">
        <f>IF(COUNTIF(Rankings!$A:$A,Setup!$B$13&amp;"-"&amp;$L54)&gt;0,VLOOKUP(Setup!$B$13&amp;"-"&amp;$L54,Rankings!$A:$E,4,FALSE),0)</f>
        <v>0</v>
      </c>
      <c r="Q54" s="305">
        <f t="shared" si="16"/>
        <v>9.6257914387014986E-3</v>
      </c>
      <c r="R54" s="305">
        <f t="shared" si="17"/>
        <v>9.6257914387014982E-6</v>
      </c>
      <c r="S54" s="305">
        <f t="shared" si="18"/>
        <v>9.6257914387014986E-3</v>
      </c>
      <c r="T54" s="305">
        <f t="shared" si="19"/>
        <v>9.6257914387014986E-3</v>
      </c>
      <c r="U54" s="305">
        <f t="shared" si="20"/>
        <v>9.6257914387014986E-3</v>
      </c>
      <c r="V54" s="302">
        <f t="shared" si="21"/>
        <v>0</v>
      </c>
      <c r="W54" s="173">
        <v>9.6257914387014986E-3</v>
      </c>
    </row>
    <row r="55" spans="1:23">
      <c r="A55" s="284">
        <v>53</v>
      </c>
      <c r="B55" s="215">
        <f t="shared" si="11"/>
        <v>0</v>
      </c>
      <c r="C55" s="270">
        <f t="shared" si="12"/>
        <v>0</v>
      </c>
      <c r="D55" s="293">
        <f t="shared" si="13"/>
        <v>5</v>
      </c>
      <c r="E55" s="290">
        <f t="shared" si="14"/>
        <v>0</v>
      </c>
      <c r="F55" s="290">
        <f t="shared" si="15"/>
        <v>0</v>
      </c>
      <c r="G55" s="219"/>
      <c r="H55" s="282" t="str">
        <f>IF($G55="","",VLOOKUP(Setup!$B$13&amp;"-"&amp;$G55,Rankings!$A:$E,2,FALSE))</f>
        <v/>
      </c>
      <c r="I55" s="282" t="str">
        <f>IF($G55="","",VLOOKUP(Setup!$B$13&amp;"-"&amp;$G55,Rankings!$A:$E,3,FALSE))</f>
        <v/>
      </c>
      <c r="J55" s="297">
        <f>IF(COUNTIF(Rankings!$A:$A,Setup!$B$13&amp;"-"&amp;$G55)&gt;0,VLOOKUP(Setup!$B$13&amp;"-"&amp;$G55,Rankings!$A:$E,5,FALSE),0)</f>
        <v>0</v>
      </c>
      <c r="K55" s="297">
        <f>IF(COUNTIF(Rankings!$A:$A,Setup!$B$13&amp;"-"&amp;$G55)&gt;0,VLOOKUP(Setup!$B$13&amp;"-"&amp;$G55,Rankings!$A:$E,4,FALSE),0)</f>
        <v>0</v>
      </c>
      <c r="L55" s="219"/>
      <c r="M55" s="282" t="str">
        <f>IF($L55="","",VLOOKUP(Setup!$B$13&amp;"-"&amp;$L55,Rankings!$A:$E,2,FALSE))</f>
        <v/>
      </c>
      <c r="N55" s="282" t="str">
        <f>IF($L55="","",VLOOKUP(Setup!$B$13&amp;"-"&amp;$L55,Rankings!$A:$E,3,FALSE))</f>
        <v/>
      </c>
      <c r="O55" s="297">
        <f>IF(COUNTIF(Rankings!$A:$A,Setup!$B$13&amp;"-"&amp;$L55)&gt;0,VLOOKUP(Setup!$B$13&amp;"-"&amp;$L55,Rankings!$A:$E,5,FALSE),0)</f>
        <v>0</v>
      </c>
      <c r="P55" s="297">
        <f>IF(COUNTIF(Rankings!$A:$A,Setup!$B$13&amp;"-"&amp;$L55)&gt;0,VLOOKUP(Setup!$B$13&amp;"-"&amp;$L55,Rankings!$A:$E,4,FALSE),0)</f>
        <v>0</v>
      </c>
      <c r="Q55" s="305">
        <f t="shared" si="16"/>
        <v>7.8741040361568777E-3</v>
      </c>
      <c r="R55" s="305">
        <f t="shared" si="17"/>
        <v>7.8741040361568777E-6</v>
      </c>
      <c r="S55" s="305">
        <f t="shared" si="18"/>
        <v>7.8741040361568777E-3</v>
      </c>
      <c r="T55" s="305">
        <f t="shared" si="19"/>
        <v>7.8741040361568777E-3</v>
      </c>
      <c r="U55" s="305">
        <f t="shared" si="20"/>
        <v>7.8741040361568777E-3</v>
      </c>
      <c r="V55" s="302">
        <f t="shared" si="21"/>
        <v>0</v>
      </c>
      <c r="W55" s="173">
        <v>7.8741040361568777E-3</v>
      </c>
    </row>
    <row r="56" spans="1:23">
      <c r="A56" s="284">
        <v>54</v>
      </c>
      <c r="B56" s="215">
        <f t="shared" si="11"/>
        <v>0</v>
      </c>
      <c r="C56" s="270">
        <f t="shared" si="12"/>
        <v>0</v>
      </c>
      <c r="D56" s="293">
        <f t="shared" si="13"/>
        <v>5</v>
      </c>
      <c r="E56" s="290">
        <f t="shared" si="14"/>
        <v>0</v>
      </c>
      <c r="F56" s="290">
        <f t="shared" si="15"/>
        <v>0</v>
      </c>
      <c r="G56" s="219"/>
      <c r="H56" s="282" t="str">
        <f>IF($G56="","",VLOOKUP(Setup!$B$13&amp;"-"&amp;$G56,Rankings!$A:$E,2,FALSE))</f>
        <v/>
      </c>
      <c r="I56" s="282" t="str">
        <f>IF($G56="","",VLOOKUP(Setup!$B$13&amp;"-"&amp;$G56,Rankings!$A:$E,3,FALSE))</f>
        <v/>
      </c>
      <c r="J56" s="297">
        <f>IF(COUNTIF(Rankings!$A:$A,Setup!$B$13&amp;"-"&amp;$G56)&gt;0,VLOOKUP(Setup!$B$13&amp;"-"&amp;$G56,Rankings!$A:$E,5,FALSE),0)</f>
        <v>0</v>
      </c>
      <c r="K56" s="297">
        <f>IF(COUNTIF(Rankings!$A:$A,Setup!$B$13&amp;"-"&amp;$G56)&gt;0,VLOOKUP(Setup!$B$13&amp;"-"&amp;$G56,Rankings!$A:$E,4,FALSE),0)</f>
        <v>0</v>
      </c>
      <c r="L56" s="219"/>
      <c r="M56" s="282" t="str">
        <f>IF($L56="","",VLOOKUP(Setup!$B$13&amp;"-"&amp;$L56,Rankings!$A:$E,2,FALSE))</f>
        <v/>
      </c>
      <c r="N56" s="282" t="str">
        <f>IF($L56="","",VLOOKUP(Setup!$B$13&amp;"-"&amp;$L56,Rankings!$A:$E,3,FALSE))</f>
        <v/>
      </c>
      <c r="O56" s="297">
        <f>IF(COUNTIF(Rankings!$A:$A,Setup!$B$13&amp;"-"&amp;$L56)&gt;0,VLOOKUP(Setup!$B$13&amp;"-"&amp;$L56,Rankings!$A:$E,5,FALSE),0)</f>
        <v>0</v>
      </c>
      <c r="P56" s="297">
        <f>IF(COUNTIF(Rankings!$A:$A,Setup!$B$13&amp;"-"&amp;$L56)&gt;0,VLOOKUP(Setup!$B$13&amp;"-"&amp;$L56,Rankings!$A:$E,4,FALSE),0)</f>
        <v>0</v>
      </c>
      <c r="Q56" s="305">
        <f t="shared" si="16"/>
        <v>6.8901562181542123E-3</v>
      </c>
      <c r="R56" s="305">
        <f t="shared" si="17"/>
        <v>6.8901562181542124E-6</v>
      </c>
      <c r="S56" s="305">
        <f t="shared" si="18"/>
        <v>6.8901562181542123E-3</v>
      </c>
      <c r="T56" s="305">
        <f t="shared" si="19"/>
        <v>6.8901562181542123E-3</v>
      </c>
      <c r="U56" s="305">
        <f t="shared" si="20"/>
        <v>6.8901562181542123E-3</v>
      </c>
      <c r="V56" s="302">
        <f t="shared" si="21"/>
        <v>0</v>
      </c>
      <c r="W56" s="173">
        <v>6.8901562181542123E-3</v>
      </c>
    </row>
    <row r="57" spans="1:23">
      <c r="A57" s="284">
        <v>55</v>
      </c>
      <c r="B57" s="215">
        <f t="shared" si="11"/>
        <v>0</v>
      </c>
      <c r="C57" s="270">
        <f t="shared" si="12"/>
        <v>0</v>
      </c>
      <c r="D57" s="293">
        <f t="shared" si="13"/>
        <v>5</v>
      </c>
      <c r="E57" s="290">
        <f t="shared" si="14"/>
        <v>0</v>
      </c>
      <c r="F57" s="290">
        <f t="shared" si="15"/>
        <v>0</v>
      </c>
      <c r="G57" s="219"/>
      <c r="H57" s="282" t="str">
        <f>IF($G57="","",VLOOKUP(Setup!$B$13&amp;"-"&amp;$G57,Rankings!$A:$E,2,FALSE))</f>
        <v/>
      </c>
      <c r="I57" s="282" t="str">
        <f>IF($G57="","",VLOOKUP(Setup!$B$13&amp;"-"&amp;$G57,Rankings!$A:$E,3,FALSE))</f>
        <v/>
      </c>
      <c r="J57" s="297">
        <f>IF(COUNTIF(Rankings!$A:$A,Setup!$B$13&amp;"-"&amp;$G57)&gt;0,VLOOKUP(Setup!$B$13&amp;"-"&amp;$G57,Rankings!$A:$E,5,FALSE),0)</f>
        <v>0</v>
      </c>
      <c r="K57" s="297">
        <f>IF(COUNTIF(Rankings!$A:$A,Setup!$B$13&amp;"-"&amp;$G57)&gt;0,VLOOKUP(Setup!$B$13&amp;"-"&amp;$G57,Rankings!$A:$E,4,FALSE),0)</f>
        <v>0</v>
      </c>
      <c r="L57" s="219"/>
      <c r="M57" s="282" t="str">
        <f>IF($L57="","",VLOOKUP(Setup!$B$13&amp;"-"&amp;$L57,Rankings!$A:$E,2,FALSE))</f>
        <v/>
      </c>
      <c r="N57" s="282" t="str">
        <f>IF($L57="","",VLOOKUP(Setup!$B$13&amp;"-"&amp;$L57,Rankings!$A:$E,3,FALSE))</f>
        <v/>
      </c>
      <c r="O57" s="297">
        <f>IF(COUNTIF(Rankings!$A:$A,Setup!$B$13&amp;"-"&amp;$L57)&gt;0,VLOOKUP(Setup!$B$13&amp;"-"&amp;$L57,Rankings!$A:$E,5,FALSE),0)</f>
        <v>0</v>
      </c>
      <c r="P57" s="297">
        <f>IF(COUNTIF(Rankings!$A:$A,Setup!$B$13&amp;"-"&amp;$L57)&gt;0,VLOOKUP(Setup!$B$13&amp;"-"&amp;$L57,Rankings!$A:$E,4,FALSE),0)</f>
        <v>0</v>
      </c>
      <c r="Q57" s="305">
        <f t="shared" si="16"/>
        <v>5.7578601265457973E-3</v>
      </c>
      <c r="R57" s="305">
        <f t="shared" si="17"/>
        <v>5.7578601265457975E-6</v>
      </c>
      <c r="S57" s="305">
        <f t="shared" si="18"/>
        <v>5.7578601265457973E-3</v>
      </c>
      <c r="T57" s="305">
        <f t="shared" si="19"/>
        <v>5.7578601265457973E-3</v>
      </c>
      <c r="U57" s="305">
        <f t="shared" si="20"/>
        <v>5.7578601265457973E-3</v>
      </c>
      <c r="V57" s="302">
        <f t="shared" si="21"/>
        <v>0</v>
      </c>
      <c r="W57" s="173">
        <v>5.7578601265457973E-3</v>
      </c>
    </row>
    <row r="58" spans="1:23">
      <c r="A58" s="284">
        <v>56</v>
      </c>
      <c r="B58" s="215">
        <f t="shared" si="11"/>
        <v>0</v>
      </c>
      <c r="C58" s="270">
        <f t="shared" si="12"/>
        <v>0</v>
      </c>
      <c r="D58" s="293">
        <f t="shared" si="13"/>
        <v>5</v>
      </c>
      <c r="E58" s="290">
        <f t="shared" si="14"/>
        <v>0</v>
      </c>
      <c r="F58" s="290">
        <f t="shared" si="15"/>
        <v>0</v>
      </c>
      <c r="G58" s="219"/>
      <c r="H58" s="282" t="str">
        <f>IF($G58="","",VLOOKUP(Setup!$B$13&amp;"-"&amp;$G58,Rankings!$A:$E,2,FALSE))</f>
        <v/>
      </c>
      <c r="I58" s="282" t="str">
        <f>IF($G58="","",VLOOKUP(Setup!$B$13&amp;"-"&amp;$G58,Rankings!$A:$E,3,FALSE))</f>
        <v/>
      </c>
      <c r="J58" s="297">
        <f>IF(COUNTIF(Rankings!$A:$A,Setup!$B$13&amp;"-"&amp;$G58)&gt;0,VLOOKUP(Setup!$B$13&amp;"-"&amp;$G58,Rankings!$A:$E,5,FALSE),0)</f>
        <v>0</v>
      </c>
      <c r="K58" s="297">
        <f>IF(COUNTIF(Rankings!$A:$A,Setup!$B$13&amp;"-"&amp;$G58)&gt;0,VLOOKUP(Setup!$B$13&amp;"-"&amp;$G58,Rankings!$A:$E,4,FALSE),0)</f>
        <v>0</v>
      </c>
      <c r="L58" s="219"/>
      <c r="M58" s="282" t="str">
        <f>IF($L58="","",VLOOKUP(Setup!$B$13&amp;"-"&amp;$L58,Rankings!$A:$E,2,FALSE))</f>
        <v/>
      </c>
      <c r="N58" s="282" t="str">
        <f>IF($L58="","",VLOOKUP(Setup!$B$13&amp;"-"&amp;$L58,Rankings!$A:$E,3,FALSE))</f>
        <v/>
      </c>
      <c r="O58" s="297">
        <f>IF(COUNTIF(Rankings!$A:$A,Setup!$B$13&amp;"-"&amp;$L58)&gt;0,VLOOKUP(Setup!$B$13&amp;"-"&amp;$L58,Rankings!$A:$E,5,FALSE),0)</f>
        <v>0</v>
      </c>
      <c r="P58" s="297">
        <f>IF(COUNTIF(Rankings!$A:$A,Setup!$B$13&amp;"-"&amp;$L58)&gt;0,VLOOKUP(Setup!$B$13&amp;"-"&amp;$L58,Rankings!$A:$E,4,FALSE),0)</f>
        <v>0</v>
      </c>
      <c r="Q58" s="305">
        <f t="shared" si="16"/>
        <v>5.2691094490672922E-3</v>
      </c>
      <c r="R58" s="305">
        <f t="shared" si="17"/>
        <v>5.2691094490672925E-6</v>
      </c>
      <c r="S58" s="305">
        <f t="shared" si="18"/>
        <v>5.2691094490672922E-3</v>
      </c>
      <c r="T58" s="305">
        <f t="shared" si="19"/>
        <v>5.2691094490672922E-3</v>
      </c>
      <c r="U58" s="305">
        <f t="shared" si="20"/>
        <v>5.2691094490672922E-3</v>
      </c>
      <c r="V58" s="302">
        <f t="shared" si="21"/>
        <v>0</v>
      </c>
      <c r="W58" s="173">
        <v>5.2691094490672922E-3</v>
      </c>
    </row>
    <row r="59" spans="1:23">
      <c r="A59" s="284">
        <v>57</v>
      </c>
      <c r="B59" s="215">
        <f t="shared" si="11"/>
        <v>0</v>
      </c>
      <c r="C59" s="270">
        <f t="shared" si="12"/>
        <v>0</v>
      </c>
      <c r="D59" s="293">
        <f t="shared" si="13"/>
        <v>5</v>
      </c>
      <c r="E59" s="290">
        <f t="shared" si="14"/>
        <v>0</v>
      </c>
      <c r="F59" s="290">
        <f t="shared" si="15"/>
        <v>0</v>
      </c>
      <c r="G59" s="219"/>
      <c r="H59" s="282" t="str">
        <f>IF($G59="","",VLOOKUP(Setup!$B$13&amp;"-"&amp;$G59,Rankings!$A:$E,2,FALSE))</f>
        <v/>
      </c>
      <c r="I59" s="282" t="str">
        <f>IF($G59="","",VLOOKUP(Setup!$B$13&amp;"-"&amp;$G59,Rankings!$A:$E,3,FALSE))</f>
        <v/>
      </c>
      <c r="J59" s="297">
        <f>IF(COUNTIF(Rankings!$A:$A,Setup!$B$13&amp;"-"&amp;$G59)&gt;0,VLOOKUP(Setup!$B$13&amp;"-"&amp;$G59,Rankings!$A:$E,5,FALSE),0)</f>
        <v>0</v>
      </c>
      <c r="K59" s="297">
        <f>IF(COUNTIF(Rankings!$A:$A,Setup!$B$13&amp;"-"&amp;$G59)&gt;0,VLOOKUP(Setup!$B$13&amp;"-"&amp;$G59,Rankings!$A:$E,4,FALSE),0)</f>
        <v>0</v>
      </c>
      <c r="L59" s="219"/>
      <c r="M59" s="282" t="str">
        <f>IF($L59="","",VLOOKUP(Setup!$B$13&amp;"-"&amp;$L59,Rankings!$A:$E,2,FALSE))</f>
        <v/>
      </c>
      <c r="N59" s="282" t="str">
        <f>IF($L59="","",VLOOKUP(Setup!$B$13&amp;"-"&amp;$L59,Rankings!$A:$E,3,FALSE))</f>
        <v/>
      </c>
      <c r="O59" s="297">
        <f>IF(COUNTIF(Rankings!$A:$A,Setup!$B$13&amp;"-"&amp;$L59)&gt;0,VLOOKUP(Setup!$B$13&amp;"-"&amp;$L59,Rankings!$A:$E,5,FALSE),0)</f>
        <v>0</v>
      </c>
      <c r="P59" s="297">
        <f>IF(COUNTIF(Rankings!$A:$A,Setup!$B$13&amp;"-"&amp;$L59)&gt;0,VLOOKUP(Setup!$B$13&amp;"-"&amp;$L59,Rankings!$A:$E,4,FALSE),0)</f>
        <v>0</v>
      </c>
      <c r="Q59" s="305">
        <f t="shared" si="16"/>
        <v>5.1357592508067011E-3</v>
      </c>
      <c r="R59" s="305">
        <f t="shared" si="17"/>
        <v>5.1357592508067008E-6</v>
      </c>
      <c r="S59" s="305">
        <f t="shared" si="18"/>
        <v>5.1357592508067011E-3</v>
      </c>
      <c r="T59" s="305">
        <f t="shared" si="19"/>
        <v>5.1357592508067011E-3</v>
      </c>
      <c r="U59" s="305">
        <f t="shared" si="20"/>
        <v>5.1357592508067011E-3</v>
      </c>
      <c r="V59" s="302">
        <f t="shared" si="21"/>
        <v>0</v>
      </c>
      <c r="W59" s="173">
        <v>5.1357592508067011E-3</v>
      </c>
    </row>
    <row r="60" spans="1:23">
      <c r="A60" s="284">
        <v>58</v>
      </c>
      <c r="B60" s="215">
        <f t="shared" si="11"/>
        <v>0</v>
      </c>
      <c r="C60" s="270">
        <f t="shared" si="12"/>
        <v>0</v>
      </c>
      <c r="D60" s="293">
        <f t="shared" si="13"/>
        <v>5</v>
      </c>
      <c r="E60" s="290">
        <f t="shared" si="14"/>
        <v>0</v>
      </c>
      <c r="F60" s="290">
        <f t="shared" si="15"/>
        <v>0</v>
      </c>
      <c r="G60" s="219"/>
      <c r="H60" s="282" t="str">
        <f>IF($G60="","",VLOOKUP(Setup!$B$13&amp;"-"&amp;$G60,Rankings!$A:$E,2,FALSE))</f>
        <v/>
      </c>
      <c r="I60" s="282" t="str">
        <f>IF($G60="","",VLOOKUP(Setup!$B$13&amp;"-"&amp;$G60,Rankings!$A:$E,3,FALSE))</f>
        <v/>
      </c>
      <c r="J60" s="297">
        <f>IF(COUNTIF(Rankings!$A:$A,Setup!$B$13&amp;"-"&amp;$G60)&gt;0,VLOOKUP(Setup!$B$13&amp;"-"&amp;$G60,Rankings!$A:$E,5,FALSE),0)</f>
        <v>0</v>
      </c>
      <c r="K60" s="297">
        <f>IF(COUNTIF(Rankings!$A:$A,Setup!$B$13&amp;"-"&amp;$G60)&gt;0,VLOOKUP(Setup!$B$13&amp;"-"&amp;$G60,Rankings!$A:$E,4,FALSE),0)</f>
        <v>0</v>
      </c>
      <c r="L60" s="219"/>
      <c r="M60" s="282" t="str">
        <f>IF($L60="","",VLOOKUP(Setup!$B$13&amp;"-"&amp;$L60,Rankings!$A:$E,2,FALSE))</f>
        <v/>
      </c>
      <c r="N60" s="282" t="str">
        <f>IF($L60="","",VLOOKUP(Setup!$B$13&amp;"-"&amp;$L60,Rankings!$A:$E,3,FALSE))</f>
        <v/>
      </c>
      <c r="O60" s="297">
        <f>IF(COUNTIF(Rankings!$A:$A,Setup!$B$13&amp;"-"&amp;$L60)&gt;0,VLOOKUP(Setup!$B$13&amp;"-"&amp;$L60,Rankings!$A:$E,5,FALSE),0)</f>
        <v>0</v>
      </c>
      <c r="P60" s="297">
        <f>IF(COUNTIF(Rankings!$A:$A,Setup!$B$13&amp;"-"&amp;$L60)&gt;0,VLOOKUP(Setup!$B$13&amp;"-"&amp;$L60,Rankings!$A:$E,4,FALSE),0)</f>
        <v>0</v>
      </c>
      <c r="Q60" s="305">
        <f t="shared" si="16"/>
        <v>4.9839639699535369E-3</v>
      </c>
      <c r="R60" s="305">
        <f t="shared" si="17"/>
        <v>4.9839639699535373E-6</v>
      </c>
      <c r="S60" s="305">
        <f t="shared" si="18"/>
        <v>4.9839639699535369E-3</v>
      </c>
      <c r="T60" s="305">
        <f t="shared" si="19"/>
        <v>4.9839639699535369E-3</v>
      </c>
      <c r="U60" s="305">
        <f t="shared" si="20"/>
        <v>4.9839639699535369E-3</v>
      </c>
      <c r="V60" s="302">
        <f t="shared" si="21"/>
        <v>0</v>
      </c>
      <c r="W60" s="173">
        <v>4.9839639699535369E-3</v>
      </c>
    </row>
    <row r="61" spans="1:23">
      <c r="A61" s="284">
        <v>59</v>
      </c>
      <c r="B61" s="215">
        <f t="shared" si="11"/>
        <v>0</v>
      </c>
      <c r="C61" s="270">
        <f t="shared" si="12"/>
        <v>0</v>
      </c>
      <c r="D61" s="293">
        <f t="shared" si="13"/>
        <v>5</v>
      </c>
      <c r="E61" s="290">
        <f t="shared" si="14"/>
        <v>0</v>
      </c>
      <c r="F61" s="290">
        <f t="shared" si="15"/>
        <v>0</v>
      </c>
      <c r="G61" s="219"/>
      <c r="H61" s="282" t="str">
        <f>IF($G61="","",VLOOKUP(Setup!$B$13&amp;"-"&amp;$G61,Rankings!$A:$E,2,FALSE))</f>
        <v/>
      </c>
      <c r="I61" s="282" t="str">
        <f>IF($G61="","",VLOOKUP(Setup!$B$13&amp;"-"&amp;$G61,Rankings!$A:$E,3,FALSE))</f>
        <v/>
      </c>
      <c r="J61" s="297">
        <f>IF(COUNTIF(Rankings!$A:$A,Setup!$B$13&amp;"-"&amp;$G61)&gt;0,VLOOKUP(Setup!$B$13&amp;"-"&amp;$G61,Rankings!$A:$E,5,FALSE),0)</f>
        <v>0</v>
      </c>
      <c r="K61" s="297">
        <f>IF(COUNTIF(Rankings!$A:$A,Setup!$B$13&amp;"-"&amp;$G61)&gt;0,VLOOKUP(Setup!$B$13&amp;"-"&amp;$G61,Rankings!$A:$E,4,FALSE),0)</f>
        <v>0</v>
      </c>
      <c r="L61" s="219"/>
      <c r="M61" s="282" t="str">
        <f>IF($L61="","",VLOOKUP(Setup!$B$13&amp;"-"&amp;$L61,Rankings!$A:$E,2,FALSE))</f>
        <v/>
      </c>
      <c r="N61" s="282" t="str">
        <f>IF($L61="","",VLOOKUP(Setup!$B$13&amp;"-"&amp;$L61,Rankings!$A:$E,3,FALSE))</f>
        <v/>
      </c>
      <c r="O61" s="297">
        <f>IF(COUNTIF(Rankings!$A:$A,Setup!$B$13&amp;"-"&amp;$L61)&gt;0,VLOOKUP(Setup!$B$13&amp;"-"&amp;$L61,Rankings!$A:$E,5,FALSE),0)</f>
        <v>0</v>
      </c>
      <c r="P61" s="297">
        <f>IF(COUNTIF(Rankings!$A:$A,Setup!$B$13&amp;"-"&amp;$L61)&gt;0,VLOOKUP(Setup!$B$13&amp;"-"&amp;$L61,Rankings!$A:$E,4,FALSE),0)</f>
        <v>0</v>
      </c>
      <c r="Q61" s="305">
        <f t="shared" si="16"/>
        <v>4.8678998502597152E-3</v>
      </c>
      <c r="R61" s="305">
        <f t="shared" si="17"/>
        <v>4.8678998502597152E-6</v>
      </c>
      <c r="S61" s="305">
        <f t="shared" si="18"/>
        <v>4.8678998502597152E-3</v>
      </c>
      <c r="T61" s="305">
        <f t="shared" si="19"/>
        <v>4.8678998502597152E-3</v>
      </c>
      <c r="U61" s="305">
        <f t="shared" si="20"/>
        <v>4.8678998502597152E-3</v>
      </c>
      <c r="V61" s="302">
        <f t="shared" si="21"/>
        <v>0</v>
      </c>
      <c r="W61" s="173">
        <v>4.8678998502597152E-3</v>
      </c>
    </row>
    <row r="62" spans="1:23">
      <c r="A62" s="284">
        <v>60</v>
      </c>
      <c r="B62" s="215">
        <f t="shared" si="11"/>
        <v>0</v>
      </c>
      <c r="C62" s="270">
        <f t="shared" si="12"/>
        <v>0</v>
      </c>
      <c r="D62" s="293">
        <f t="shared" si="13"/>
        <v>5</v>
      </c>
      <c r="E62" s="290">
        <f t="shared" si="14"/>
        <v>0</v>
      </c>
      <c r="F62" s="290">
        <f t="shared" si="15"/>
        <v>0</v>
      </c>
      <c r="G62" s="219"/>
      <c r="H62" s="282" t="str">
        <f>IF($G62="","",VLOOKUP(Setup!$B$13&amp;"-"&amp;$G62,Rankings!$A:$E,2,FALSE))</f>
        <v/>
      </c>
      <c r="I62" s="282" t="str">
        <f>IF($G62="","",VLOOKUP(Setup!$B$13&amp;"-"&amp;$G62,Rankings!$A:$E,3,FALSE))</f>
        <v/>
      </c>
      <c r="J62" s="297">
        <f>IF(COUNTIF(Rankings!$A:$A,Setup!$B$13&amp;"-"&amp;$G62)&gt;0,VLOOKUP(Setup!$B$13&amp;"-"&amp;$G62,Rankings!$A:$E,5,FALSE),0)</f>
        <v>0</v>
      </c>
      <c r="K62" s="297">
        <f>IF(COUNTIF(Rankings!$A:$A,Setup!$B$13&amp;"-"&amp;$G62)&gt;0,VLOOKUP(Setup!$B$13&amp;"-"&amp;$G62,Rankings!$A:$E,4,FALSE),0)</f>
        <v>0</v>
      </c>
      <c r="L62" s="219"/>
      <c r="M62" s="282" t="str">
        <f>IF($L62="","",VLOOKUP(Setup!$B$13&amp;"-"&amp;$L62,Rankings!$A:$E,2,FALSE))</f>
        <v/>
      </c>
      <c r="N62" s="282" t="str">
        <f>IF($L62="","",VLOOKUP(Setup!$B$13&amp;"-"&amp;$L62,Rankings!$A:$E,3,FALSE))</f>
        <v/>
      </c>
      <c r="O62" s="297">
        <f>IF(COUNTIF(Rankings!$A:$A,Setup!$B$13&amp;"-"&amp;$L62)&gt;0,VLOOKUP(Setup!$B$13&amp;"-"&amp;$L62,Rankings!$A:$E,5,FALSE),0)</f>
        <v>0</v>
      </c>
      <c r="P62" s="297">
        <f>IF(COUNTIF(Rankings!$A:$A,Setup!$B$13&amp;"-"&amp;$L62)&gt;0,VLOOKUP(Setup!$B$13&amp;"-"&amp;$L62,Rankings!$A:$E,4,FALSE),0)</f>
        <v>0</v>
      </c>
      <c r="Q62" s="305">
        <f t="shared" si="16"/>
        <v>4.8664306705565675E-3</v>
      </c>
      <c r="R62" s="305">
        <f t="shared" si="17"/>
        <v>4.8664306705565678E-6</v>
      </c>
      <c r="S62" s="305">
        <f t="shared" si="18"/>
        <v>4.8664306705565675E-3</v>
      </c>
      <c r="T62" s="305">
        <f t="shared" si="19"/>
        <v>4.8664306705565675E-3</v>
      </c>
      <c r="U62" s="305">
        <f t="shared" si="20"/>
        <v>4.8664306705565675E-3</v>
      </c>
      <c r="V62" s="302">
        <f t="shared" si="21"/>
        <v>0</v>
      </c>
      <c r="W62" s="173">
        <v>4.8664306705565675E-3</v>
      </c>
    </row>
    <row r="63" spans="1:23">
      <c r="A63" s="284">
        <v>61</v>
      </c>
      <c r="B63" s="215">
        <f t="shared" si="11"/>
        <v>0</v>
      </c>
      <c r="C63" s="270">
        <f t="shared" si="12"/>
        <v>0</v>
      </c>
      <c r="D63" s="293">
        <f t="shared" si="13"/>
        <v>5</v>
      </c>
      <c r="E63" s="290">
        <f t="shared" si="14"/>
        <v>0</v>
      </c>
      <c r="F63" s="290">
        <f t="shared" si="15"/>
        <v>0</v>
      </c>
      <c r="G63" s="219"/>
      <c r="H63" s="282" t="str">
        <f>IF($G63="","",VLOOKUP(Setup!$B$13&amp;"-"&amp;$G63,Rankings!$A:$E,2,FALSE))</f>
        <v/>
      </c>
      <c r="I63" s="282" t="str">
        <f>IF($G63="","",VLOOKUP(Setup!$B$13&amp;"-"&amp;$G63,Rankings!$A:$E,3,FALSE))</f>
        <v/>
      </c>
      <c r="J63" s="297">
        <f>IF(COUNTIF(Rankings!$A:$A,Setup!$B$13&amp;"-"&amp;$G63)&gt;0,VLOOKUP(Setup!$B$13&amp;"-"&amp;$G63,Rankings!$A:$E,5,FALSE),0)</f>
        <v>0</v>
      </c>
      <c r="K63" s="297">
        <f>IF(COUNTIF(Rankings!$A:$A,Setup!$B$13&amp;"-"&amp;$G63)&gt;0,VLOOKUP(Setup!$B$13&amp;"-"&amp;$G63,Rankings!$A:$E,4,FALSE),0)</f>
        <v>0</v>
      </c>
      <c r="L63" s="219"/>
      <c r="M63" s="282" t="str">
        <f>IF($L63="","",VLOOKUP(Setup!$B$13&amp;"-"&amp;$L63,Rankings!$A:$E,2,FALSE))</f>
        <v/>
      </c>
      <c r="N63" s="282" t="str">
        <f>IF($L63="","",VLOOKUP(Setup!$B$13&amp;"-"&amp;$L63,Rankings!$A:$E,3,FALSE))</f>
        <v/>
      </c>
      <c r="O63" s="297">
        <f>IF(COUNTIF(Rankings!$A:$A,Setup!$B$13&amp;"-"&amp;$L63)&gt;0,VLOOKUP(Setup!$B$13&amp;"-"&amp;$L63,Rankings!$A:$E,5,FALSE),0)</f>
        <v>0</v>
      </c>
      <c r="P63" s="297">
        <f>IF(COUNTIF(Rankings!$A:$A,Setup!$B$13&amp;"-"&amp;$L63)&gt;0,VLOOKUP(Setup!$B$13&amp;"-"&amp;$L63,Rankings!$A:$E,4,FALSE),0)</f>
        <v>0</v>
      </c>
      <c r="Q63" s="305">
        <f t="shared" si="16"/>
        <v>3.7835309382194008E-3</v>
      </c>
      <c r="R63" s="305">
        <f t="shared" si="17"/>
        <v>3.7835309382194007E-6</v>
      </c>
      <c r="S63" s="305">
        <f t="shared" si="18"/>
        <v>3.7835309382194008E-3</v>
      </c>
      <c r="T63" s="305">
        <f t="shared" si="19"/>
        <v>3.7835309382194008E-3</v>
      </c>
      <c r="U63" s="305">
        <f t="shared" si="20"/>
        <v>3.7835309382194008E-3</v>
      </c>
      <c r="V63" s="302">
        <f t="shared" si="21"/>
        <v>0</v>
      </c>
      <c r="W63" s="173">
        <v>3.7835309382194008E-3</v>
      </c>
    </row>
    <row r="64" spans="1:23">
      <c r="A64" s="284">
        <v>62</v>
      </c>
      <c r="B64" s="215">
        <f t="shared" si="11"/>
        <v>0</v>
      </c>
      <c r="C64" s="270">
        <f t="shared" si="12"/>
        <v>0</v>
      </c>
      <c r="D64" s="293">
        <f t="shared" si="13"/>
        <v>5</v>
      </c>
      <c r="E64" s="290">
        <f t="shared" si="14"/>
        <v>0</v>
      </c>
      <c r="F64" s="290">
        <f t="shared" si="15"/>
        <v>0</v>
      </c>
      <c r="G64" s="219"/>
      <c r="H64" s="282" t="str">
        <f>IF($G64="","",VLOOKUP(Setup!$B$13&amp;"-"&amp;$G64,Rankings!$A:$E,2,FALSE))</f>
        <v/>
      </c>
      <c r="I64" s="282" t="str">
        <f>IF($G64="","",VLOOKUP(Setup!$B$13&amp;"-"&amp;$G64,Rankings!$A:$E,3,FALSE))</f>
        <v/>
      </c>
      <c r="J64" s="297">
        <f>IF(COUNTIF(Rankings!$A:$A,Setup!$B$13&amp;"-"&amp;$G64)&gt;0,VLOOKUP(Setup!$B$13&amp;"-"&amp;$G64,Rankings!$A:$E,5,FALSE),0)</f>
        <v>0</v>
      </c>
      <c r="K64" s="297">
        <f>IF(COUNTIF(Rankings!$A:$A,Setup!$B$13&amp;"-"&amp;$G64)&gt;0,VLOOKUP(Setup!$B$13&amp;"-"&amp;$G64,Rankings!$A:$E,4,FALSE),0)</f>
        <v>0</v>
      </c>
      <c r="L64" s="219"/>
      <c r="M64" s="282" t="str">
        <f>IF($L64="","",VLOOKUP(Setup!$B$13&amp;"-"&amp;$L64,Rankings!$A:$E,2,FALSE))</f>
        <v/>
      </c>
      <c r="N64" s="282" t="str">
        <f>IF($L64="","",VLOOKUP(Setup!$B$13&amp;"-"&amp;$L64,Rankings!$A:$E,3,FALSE))</f>
        <v/>
      </c>
      <c r="O64" s="297">
        <f>IF(COUNTIF(Rankings!$A:$A,Setup!$B$13&amp;"-"&amp;$L64)&gt;0,VLOOKUP(Setup!$B$13&amp;"-"&amp;$L64,Rankings!$A:$E,5,FALSE),0)</f>
        <v>0</v>
      </c>
      <c r="P64" s="297">
        <f>IF(COUNTIF(Rankings!$A:$A,Setup!$B$13&amp;"-"&amp;$L64)&gt;0,VLOOKUP(Setup!$B$13&amp;"-"&amp;$L64,Rankings!$A:$E,4,FALSE),0)</f>
        <v>0</v>
      </c>
      <c r="Q64" s="305">
        <f t="shared" si="16"/>
        <v>3.2983952792812491E-3</v>
      </c>
      <c r="R64" s="305">
        <f t="shared" si="17"/>
        <v>3.2983952792812492E-6</v>
      </c>
      <c r="S64" s="305">
        <f t="shared" si="18"/>
        <v>3.2983952792812491E-3</v>
      </c>
      <c r="T64" s="305">
        <f t="shared" si="19"/>
        <v>3.2983952792812491E-3</v>
      </c>
      <c r="U64" s="305">
        <f t="shared" si="20"/>
        <v>3.2983952792812491E-3</v>
      </c>
      <c r="V64" s="302">
        <f t="shared" si="21"/>
        <v>0</v>
      </c>
      <c r="W64" s="173">
        <v>3.2983952792812491E-3</v>
      </c>
    </row>
    <row r="65" spans="1:23">
      <c r="A65" s="284">
        <v>63</v>
      </c>
      <c r="B65" s="215">
        <f t="shared" si="11"/>
        <v>0</v>
      </c>
      <c r="C65" s="270">
        <f t="shared" si="12"/>
        <v>0</v>
      </c>
      <c r="D65" s="293">
        <f t="shared" si="13"/>
        <v>5</v>
      </c>
      <c r="E65" s="290">
        <f t="shared" si="14"/>
        <v>0</v>
      </c>
      <c r="F65" s="290">
        <f t="shared" si="15"/>
        <v>0</v>
      </c>
      <c r="G65" s="219"/>
      <c r="H65" s="282" t="str">
        <f>IF($G65="","",VLOOKUP(Setup!$B$13&amp;"-"&amp;$G65,Rankings!$A:$E,2,FALSE))</f>
        <v/>
      </c>
      <c r="I65" s="282" t="str">
        <f>IF($G65="","",VLOOKUP(Setup!$B$13&amp;"-"&amp;$G65,Rankings!$A:$E,3,FALSE))</f>
        <v/>
      </c>
      <c r="J65" s="297">
        <f>IF(COUNTIF(Rankings!$A:$A,Setup!$B$13&amp;"-"&amp;$G65)&gt;0,VLOOKUP(Setup!$B$13&amp;"-"&amp;$G65,Rankings!$A:$E,5,FALSE),0)</f>
        <v>0</v>
      </c>
      <c r="K65" s="297">
        <f>IF(COUNTIF(Rankings!$A:$A,Setup!$B$13&amp;"-"&amp;$G65)&gt;0,VLOOKUP(Setup!$B$13&amp;"-"&amp;$G65,Rankings!$A:$E,4,FALSE),0)</f>
        <v>0</v>
      </c>
      <c r="L65" s="219"/>
      <c r="M65" s="282" t="str">
        <f>IF($L65="","",VLOOKUP(Setup!$B$13&amp;"-"&amp;$L65,Rankings!$A:$E,2,FALSE))</f>
        <v/>
      </c>
      <c r="N65" s="282" t="str">
        <f>IF($L65="","",VLOOKUP(Setup!$B$13&amp;"-"&amp;$L65,Rankings!$A:$E,3,FALSE))</f>
        <v/>
      </c>
      <c r="O65" s="297">
        <f>IF(COUNTIF(Rankings!$A:$A,Setup!$B$13&amp;"-"&amp;$L65)&gt;0,VLOOKUP(Setup!$B$13&amp;"-"&amp;$L65,Rankings!$A:$E,5,FALSE),0)</f>
        <v>0</v>
      </c>
      <c r="P65" s="297">
        <f>IF(COUNTIF(Rankings!$A:$A,Setup!$B$13&amp;"-"&amp;$L65)&gt;0,VLOOKUP(Setup!$B$13&amp;"-"&amp;$L65,Rankings!$A:$E,4,FALSE),0)</f>
        <v>0</v>
      </c>
      <c r="Q65" s="305">
        <f t="shared" si="16"/>
        <v>1.8898146354765903E-3</v>
      </c>
      <c r="R65" s="305">
        <f t="shared" si="17"/>
        <v>1.8898146354765902E-6</v>
      </c>
      <c r="S65" s="305">
        <f t="shared" si="18"/>
        <v>1.8898146354765903E-3</v>
      </c>
      <c r="T65" s="305">
        <f t="shared" si="19"/>
        <v>1.8898146354765903E-3</v>
      </c>
      <c r="U65" s="305">
        <f t="shared" si="20"/>
        <v>1.8898146354765903E-3</v>
      </c>
      <c r="V65" s="302">
        <f t="shared" si="21"/>
        <v>0</v>
      </c>
      <c r="W65" s="173">
        <v>1.8898146354765903E-3</v>
      </c>
    </row>
    <row r="66" spans="1:23">
      <c r="A66" s="284">
        <v>64</v>
      </c>
      <c r="B66" s="215">
        <f t="shared" si="11"/>
        <v>0</v>
      </c>
      <c r="C66" s="270">
        <f t="shared" si="12"/>
        <v>0</v>
      </c>
      <c r="D66" s="293">
        <f t="shared" si="13"/>
        <v>5</v>
      </c>
      <c r="E66" s="290">
        <f t="shared" si="14"/>
        <v>0</v>
      </c>
      <c r="F66" s="290">
        <f t="shared" si="15"/>
        <v>0</v>
      </c>
      <c r="G66" s="218"/>
      <c r="H66" s="282" t="str">
        <f>IF($G66="","",VLOOKUP(Setup!$B$13&amp;"-"&amp;$G66,Rankings!$A:$E,2,FALSE))</f>
        <v/>
      </c>
      <c r="I66" s="282" t="str">
        <f>IF($G66="","",VLOOKUP(Setup!$B$13&amp;"-"&amp;$G66,Rankings!$A:$E,3,FALSE))</f>
        <v/>
      </c>
      <c r="J66" s="297">
        <f>IF(COUNTIF(Rankings!$A:$A,Setup!$B$13&amp;"-"&amp;$G66)&gt;0,VLOOKUP(Setup!$B$13&amp;"-"&amp;$G66,Rankings!$A:$E,5,FALSE),0)</f>
        <v>0</v>
      </c>
      <c r="K66" s="297">
        <f>IF(COUNTIF(Rankings!$A:$A,Setup!$B$13&amp;"-"&amp;$G66)&gt;0,VLOOKUP(Setup!$B$13&amp;"-"&amp;$G66,Rankings!$A:$E,4,FALSE),0)</f>
        <v>0</v>
      </c>
      <c r="L66" s="218"/>
      <c r="M66" s="282" t="str">
        <f>IF($L66="","",VLOOKUP(Setup!$B$13&amp;"-"&amp;$L66,Rankings!$A:$E,2,FALSE))</f>
        <v/>
      </c>
      <c r="N66" s="282" t="str">
        <f>IF($L66="","",VLOOKUP(Setup!$B$13&amp;"-"&amp;$L66,Rankings!$A:$E,3,FALSE))</f>
        <v/>
      </c>
      <c r="O66" s="297">
        <f>IF(COUNTIF(Rankings!$A:$A,Setup!$B$13&amp;"-"&amp;$L66)&gt;0,VLOOKUP(Setup!$B$13&amp;"-"&amp;$L66,Rankings!$A:$E,5,FALSE),0)</f>
        <v>0</v>
      </c>
      <c r="P66" s="297">
        <f>IF(COUNTIF(Rankings!$A:$A,Setup!$B$13&amp;"-"&amp;$L66)&gt;0,VLOOKUP(Setup!$B$13&amp;"-"&amp;$L66,Rankings!$A:$E,4,FALSE),0)</f>
        <v>0</v>
      </c>
      <c r="Q66" s="305">
        <f t="shared" si="16"/>
        <v>1.3215014134745856E-3</v>
      </c>
      <c r="R66" s="305">
        <f t="shared" si="17"/>
        <v>1.3215014134745857E-6</v>
      </c>
      <c r="S66" s="305">
        <f t="shared" si="18"/>
        <v>1.3215014134745856E-3</v>
      </c>
      <c r="T66" s="305">
        <f t="shared" si="19"/>
        <v>1.3215014134745856E-3</v>
      </c>
      <c r="U66" s="305">
        <f t="shared" si="20"/>
        <v>1.3215014134745856E-3</v>
      </c>
      <c r="V66" s="302">
        <f t="shared" si="21"/>
        <v>0</v>
      </c>
      <c r="W66" s="173">
        <v>1.3215014134745856E-3</v>
      </c>
    </row>
  </sheetData>
  <sheetProtection sheet="1" objects="1" scenarios="1" formatCells="0" formatColumns="0" formatRows="0" sort="0"/>
  <sortState ref="B3:W66">
    <sortCondition descending="1" ref="T3:T66"/>
  </sortState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C67"/>
  <sheetViews>
    <sheetView showGridLines="0" showZeros="0" tabSelected="1" zoomScale="85" zoomScaleNormal="85" workbookViewId="0">
      <pane ySplit="1" topLeftCell="A5" activePane="bottomLeft" state="frozen"/>
      <selection pane="bottomLeft" activeCell="N28" sqref="N28"/>
    </sheetView>
  </sheetViews>
  <sheetFormatPr defaultColWidth="8.85546875" defaultRowHeight="11.25"/>
  <cols>
    <col min="1" max="1" width="2.42578125" style="21" bestFit="1" customWidth="1"/>
    <col min="2" max="2" width="8.85546875" style="21" hidden="1" customWidth="1"/>
    <col min="3" max="3" width="8.85546875" style="36" hidden="1" customWidth="1"/>
    <col min="4" max="5" width="8.85546875" style="37" hidden="1" customWidth="1"/>
    <col min="6" max="6" width="3.42578125" style="36" bestFit="1" customWidth="1"/>
    <col min="7" max="7" width="6.28515625" style="38" customWidth="1"/>
    <col min="8" max="8" width="35.7109375" style="21" customWidth="1"/>
    <col min="9" max="9" width="11.7109375" style="21" hidden="1" customWidth="1"/>
    <col min="10" max="10" width="25.7109375" style="21" customWidth="1"/>
    <col min="11" max="11" width="1.5703125" style="64" bestFit="1" customWidth="1"/>
    <col min="12" max="12" width="15.7109375" style="21" customWidth="1"/>
    <col min="13" max="13" width="1.5703125" style="53" bestFit="1" customWidth="1"/>
    <col min="14" max="14" width="15.7109375" style="21" customWidth="1"/>
    <col min="15" max="15" width="1.5703125" style="53" bestFit="1" customWidth="1"/>
    <col min="16" max="16" width="15.7109375" style="43" customWidth="1"/>
    <col min="17" max="17" width="8.85546875" style="43"/>
    <col min="18" max="23" width="3.7109375" style="21" customWidth="1"/>
    <col min="24" max="24" width="6.28515625" style="21" hidden="1" customWidth="1"/>
    <col min="25" max="25" width="11.7109375" style="21" hidden="1" customWidth="1"/>
    <col min="26" max="26" width="1.28515625" style="21" hidden="1" customWidth="1"/>
    <col min="27" max="29" width="6.28515625" style="21" hidden="1" customWidth="1"/>
    <col min="30" max="16384" width="8.85546875" style="21"/>
  </cols>
  <sheetData>
    <row r="1" spans="1:29" s="32" customFormat="1" ht="20.25">
      <c r="A1" s="380" t="str">
        <f>Setup!B3 &amp; ", " &amp; Setup!B4 &amp; ", " &amp; Setup!B6 &amp; ", " &amp; Setup!B8 &amp; "-" &amp; Setup!B9</f>
        <v>ΕΦΟΑ, 1ο Ε2 2014, ΗΡΑΚΛΕΙΟ Ο.Α.Α., 28 Φεβ-2 Μαρ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29"/>
      <c r="P1" s="30" t="str">
        <f>Setup!$B$7</f>
        <v>Κ16 Δ</v>
      </c>
      <c r="Q1" s="31"/>
    </row>
    <row r="2" spans="1:29" s="248" customFormat="1">
      <c r="A2" s="245"/>
      <c r="B2" s="246">
        <f>Setup!$B$18</f>
        <v>4</v>
      </c>
      <c r="C2" s="246"/>
      <c r="D2" s="247"/>
      <c r="E2" s="247"/>
      <c r="F2" s="249"/>
      <c r="G2" s="249" t="str">
        <f>"p"&amp;VLOOKUP(Setup!$B$5,tmp!$K$23:$P$34,2,FALSE)</f>
        <v>p1</v>
      </c>
      <c r="H2" s="250"/>
      <c r="I2" s="250"/>
      <c r="J2" s="250"/>
      <c r="K2" s="249"/>
      <c r="L2" s="249" t="str">
        <f>"p"&amp;VLOOKUP(Setup!$B$5,tmp!$K$23:$P$34,3,FALSE)</f>
        <v>p2</v>
      </c>
      <c r="M2" s="250"/>
      <c r="N2" s="249" t="str">
        <f>"p"&amp;VLOOKUP(Setup!$B$5,tmp!$K$23:$P$34,4,FALSE)</f>
        <v>p3</v>
      </c>
      <c r="O2" s="250"/>
      <c r="P2" s="249" t="str">
        <f>"p"&amp;VLOOKUP(Setup!$B$5,tmp!$K$28:$P$34,5,FALSE)&amp;"-"&amp;VLOOKUP(Setup!$B$5,tmp!$K$28:$P$34,6,FALSE)</f>
        <v>p4-8</v>
      </c>
      <c r="Q2" s="173"/>
    </row>
    <row r="3" spans="1:29" ht="13.15" customHeight="1">
      <c r="H3" s="390">
        <v>16</v>
      </c>
      <c r="I3" s="390"/>
      <c r="J3" s="390"/>
      <c r="K3" s="39"/>
      <c r="L3" s="40">
        <v>8</v>
      </c>
      <c r="M3" s="41"/>
      <c r="N3" s="40">
        <v>4</v>
      </c>
      <c r="O3" s="41"/>
      <c r="P3" s="42" t="s">
        <v>48</v>
      </c>
    </row>
    <row r="4" spans="1:29" s="36" customFormat="1">
      <c r="A4" s="44" t="s">
        <v>8</v>
      </c>
      <c r="B4" s="45"/>
      <c r="C4" s="46" t="s">
        <v>21</v>
      </c>
      <c r="D4" s="46" t="s">
        <v>28</v>
      </c>
      <c r="E4" s="46" t="s">
        <v>27</v>
      </c>
      <c r="F4" s="44" t="s">
        <v>9</v>
      </c>
      <c r="G4" s="44" t="s">
        <v>44</v>
      </c>
      <c r="H4" s="47" t="s">
        <v>6</v>
      </c>
      <c r="I4" s="48" t="s">
        <v>26</v>
      </c>
      <c r="J4" s="47" t="s">
        <v>7</v>
      </c>
      <c r="K4" s="34"/>
      <c r="M4" s="49"/>
      <c r="O4" s="49"/>
      <c r="P4" s="50"/>
      <c r="Q4" s="50"/>
      <c r="Z4" s="236" t="s">
        <v>18</v>
      </c>
    </row>
    <row r="5" spans="1:29" ht="13.15" customHeight="1">
      <c r="A5" s="386">
        <v>1</v>
      </c>
      <c r="B5" s="69">
        <v>1</v>
      </c>
      <c r="C5" s="70"/>
      <c r="D5" s="71"/>
      <c r="E5" s="72">
        <v>0</v>
      </c>
      <c r="F5" s="391">
        <f>VLOOKUP($B5,Setup!$G$12:$H$27,2,FALSE)</f>
        <v>1</v>
      </c>
      <c r="G5" s="73">
        <f>IF(Setup!$B$25="#",0,IF(F5&gt;0,VLOOKUP(F5,DrawPrep!$A$3:$N$18,7,FALSE),0))</f>
        <v>26455</v>
      </c>
      <c r="H5" s="74" t="str">
        <f>IF(G5&gt;0,VLOOKUP(G5,DrawPrep!$G$3:$N$18,2,FALSE),"bye")</f>
        <v>ΝΑΟΥΜ ΜΑΡΙΑ</v>
      </c>
      <c r="I5" s="355" t="str">
        <f>IF(NOT(G5&gt;0),"", IF(ISERROR(FIND("-",H5)), LEFT(H5,FIND(" ",H5)-1),  IF(FIND("-",H5)&gt;FIND(" ",H5),LEFT(H5,FIND(" ",H5)-1),   LEFT(H5,FIND("-",H5)-1)    )))</f>
        <v>ΝΑΟΥΜ</v>
      </c>
      <c r="J5" s="75" t="str">
        <f>IF($G5&gt;0,VLOOKUP($G5,DrawPrep!$G$3:$L$18,3,FALSE),"")</f>
        <v>Ο.Α.ΧΑΝΙΩΝ</v>
      </c>
      <c r="K5" s="21"/>
      <c r="L5" s="143" t="str">
        <f>UPPER(IF($A$2="R",IF(OR(K6=1,K6="a"),G5,IF(OR(K6=2,K6="b"),G7,"")),IF(OR(K6=1,K6="1"),I5,IF(OR(K6=2,K6="b"),I7,""))))</f>
        <v>ΝΑΟΥΜ</v>
      </c>
      <c r="M5" s="52"/>
      <c r="N5" s="51"/>
      <c r="P5" s="51"/>
      <c r="X5" s="223">
        <f>G5</f>
        <v>26455</v>
      </c>
      <c r="Y5" s="224" t="str">
        <f>H5</f>
        <v>ΝΑΟΥΜ ΜΑΡΙΑ</v>
      </c>
      <c r="Z5" s="225"/>
      <c r="AA5" s="173" t="str">
        <f>L5</f>
        <v>ΝΑΟΥΜ</v>
      </c>
      <c r="AB5" s="173"/>
      <c r="AC5" s="173"/>
    </row>
    <row r="6" spans="1:29" ht="13.15" customHeight="1">
      <c r="A6" s="387"/>
      <c r="B6" s="76"/>
      <c r="C6" s="77"/>
      <c r="D6" s="78"/>
      <c r="E6" s="79"/>
      <c r="F6" s="392"/>
      <c r="G6" s="80">
        <f>IF(Setup!$B$25="#",0,IF(F5&gt;0,VLOOKUP(F5,DrawPrep!$A$3:$N$18,12,FALSE),0))</f>
        <v>25599</v>
      </c>
      <c r="H6" s="81" t="str">
        <f>IF(G6&gt;0,VLOOKUP(G6,DrawPrep!$L$3:$N$18,2,FALSE)," ")</f>
        <v>ΜΑΘΙΟΥΔΑΚΗ ΠΑΝΑΓΙΩΤΑ-ΕΛΕΝΗ</v>
      </c>
      <c r="I6" s="356" t="str">
        <f t="shared" ref="I6:I36" si="0">IF(NOT(G6&gt;0),"", IF(ISERROR(FIND("-",H6)), LEFT(H6,FIND(" ",H6)-1),  IF(FIND("-",H6)&gt;FIND(" ",H6),LEFT(H6,FIND(" ",H6)-1),   LEFT(H6,FIND("-",H6)-1)    )))</f>
        <v>ΜΑΘΙΟΥΔΑΚΗ</v>
      </c>
      <c r="J6" s="82" t="str">
        <f>IF($G6&gt;0,VLOOKUP($G6,DrawPrep!$L$3:$N$18,3,FALSE),"")</f>
        <v>Ο.Α.ΧΑΝΙΩΝ</v>
      </c>
      <c r="K6" s="54">
        <v>1</v>
      </c>
      <c r="L6" s="143" t="str">
        <f>UPPER(IF($A$2="R",IF(OR(K6=1,K6="a"),G6,IF(OR(K6=2,K6="b"),G8,"")),IF(OR(K6=1,K6="1"),I6,IF(OR(K6=2,K6="b"),I8,""))))</f>
        <v>ΜΑΘΙΟΥΔΑΚΗ</v>
      </c>
      <c r="M6" s="52"/>
      <c r="N6" s="51"/>
      <c r="P6" s="51"/>
      <c r="X6" s="226">
        <f t="shared" ref="X6:Y36" si="1">G6</f>
        <v>25599</v>
      </c>
      <c r="Y6" s="173" t="str">
        <f t="shared" si="1"/>
        <v>ΜΑΘΙΟΥΔΑΚΗ ΠΑΝΑΓΙΩΤΑ-ΕΛΕΝΗ</v>
      </c>
      <c r="Z6" s="227"/>
      <c r="AA6" s="228" t="str">
        <f t="shared" ref="AA6:AA35" si="2">L6</f>
        <v>ΜΑΘΙΟΥΔΑΚΗ</v>
      </c>
      <c r="AB6" s="173"/>
      <c r="AC6" s="173"/>
    </row>
    <row r="7" spans="1:29" ht="13.15" customHeight="1">
      <c r="A7" s="381">
        <v>2</v>
      </c>
      <c r="B7" s="83">
        <f>1-D7+4</f>
        <v>4</v>
      </c>
      <c r="C7" s="84">
        <v>1</v>
      </c>
      <c r="D7" s="85">
        <f>E7</f>
        <v>1</v>
      </c>
      <c r="E7" s="86">
        <f>IF($B$2&gt;=C7,1,0)</f>
        <v>1</v>
      </c>
      <c r="F7" s="381" t="str">
        <f>IF($B$2&gt;=C7,"-",VLOOKUP($B7,Setup!$G$12:$H$27,2,FALSE))</f>
        <v>-</v>
      </c>
      <c r="G7" s="87">
        <f>IF(Setup!$B$25="#",0,IF(NOT(F7="-"),VLOOKUP(F7,DrawPrep!$A$3:$N$18,7,FALSE),0))</f>
        <v>0</v>
      </c>
      <c r="H7" s="88" t="str">
        <f>IF(G7&gt;0,VLOOKUP(G7,DrawPrep!$G$3:$L$18,2,FALSE),"bye")</f>
        <v>bye</v>
      </c>
      <c r="I7" s="357" t="str">
        <f t="shared" si="0"/>
        <v/>
      </c>
      <c r="J7" s="272" t="str">
        <f>IF($G7&gt;0,VLOOKUP($G7,DrawPrep!$G$3:$L$18,3,FALSE),"")</f>
        <v/>
      </c>
      <c r="K7" s="34"/>
      <c r="L7" s="56"/>
      <c r="M7" s="21"/>
      <c r="N7" s="143" t="str">
        <f>UPPER(IF($A$2="R",IF(OR(M8=1,M8="a"),L5,IF(OR(M8=2,M7="b"),L9,"")),IF(OR(M8=1,M8="a"),L5,IF(OR(M8=2,M8="b"),L9,""))))</f>
        <v>ΤΣΕΛΟΥ</v>
      </c>
      <c r="O7" s="52"/>
      <c r="P7" s="51"/>
      <c r="X7" s="226">
        <f t="shared" si="1"/>
        <v>0</v>
      </c>
      <c r="Y7" s="173" t="str">
        <f t="shared" si="1"/>
        <v>bye</v>
      </c>
      <c r="Z7" s="227"/>
      <c r="AA7" s="229">
        <f t="shared" si="2"/>
        <v>0</v>
      </c>
      <c r="AB7" s="173" t="str">
        <f>N7</f>
        <v>ΤΣΕΛΟΥ</v>
      </c>
      <c r="AC7" s="173"/>
    </row>
    <row r="8" spans="1:29" ht="13.15" customHeight="1">
      <c r="A8" s="382"/>
      <c r="B8" s="90"/>
      <c r="C8" s="91"/>
      <c r="D8" s="92"/>
      <c r="E8" s="93"/>
      <c r="F8" s="382"/>
      <c r="G8" s="94">
        <f>IF(Setup!$B$25="#",0,IF(NOT(F7="-"),VLOOKUP(F7,DrawPrep!$A$3:$N$18,12,FALSE),0))</f>
        <v>0</v>
      </c>
      <c r="H8" s="95" t="str">
        <f>IF(G8&gt;0,VLOOKUP(G8,DrawPrep!$L$3:$N$18,2,FALSE)," ")</f>
        <v xml:space="preserve"> </v>
      </c>
      <c r="I8" s="358" t="str">
        <f t="shared" si="0"/>
        <v/>
      </c>
      <c r="J8" s="273" t="str">
        <f>IF($G8&gt;0,VLOOKUP($G8,DrawPrep!$L$3:$N$18,3,FALSE),"")</f>
        <v/>
      </c>
      <c r="K8" s="34"/>
      <c r="L8" s="55"/>
      <c r="M8" s="57">
        <v>2</v>
      </c>
      <c r="N8" s="143" t="str">
        <f>UPPER(IF($A$2="R",IF(OR(M8=1,M8="a"),L6,IF(OR(M8=2,M8="b"),L10,"")),IF(OR(M8=1,M8="a"),L6,IF(OR(M8=2,M8="b"),L10,""))))</f>
        <v>ΑΓΓΕΛΑΤΟΥ</v>
      </c>
      <c r="O8" s="52"/>
      <c r="P8" s="51"/>
      <c r="X8" s="230">
        <f t="shared" si="1"/>
        <v>0</v>
      </c>
      <c r="Y8" s="228" t="str">
        <f t="shared" si="1"/>
        <v xml:space="preserve"> </v>
      </c>
      <c r="Z8" s="227"/>
      <c r="AA8" s="231"/>
      <c r="AB8" s="173" t="str">
        <f t="shared" ref="AB8:AB33" si="3">N8</f>
        <v>ΑΓΓΕΛΑΤΟΥ</v>
      </c>
      <c r="AC8" s="173"/>
    </row>
    <row r="9" spans="1:29" ht="13.15" customHeight="1">
      <c r="A9" s="383">
        <v>3</v>
      </c>
      <c r="B9" s="97">
        <f>2-D9+4</f>
        <v>5</v>
      </c>
      <c r="C9" s="98"/>
      <c r="D9" s="99">
        <f>D7+E9</f>
        <v>1</v>
      </c>
      <c r="E9" s="100">
        <v>0</v>
      </c>
      <c r="F9" s="383">
        <f>VLOOKUP($B9,Setup!$G$12:$H$27,2,FALSE)</f>
        <v>9</v>
      </c>
      <c r="G9" s="101">
        <f>IF(Setup!$B$25="#",0,IF(F9&gt;0,VLOOKUP(F9,DrawPrep!$A$3:$N$18,7,FALSE),0))</f>
        <v>26696</v>
      </c>
      <c r="H9" s="102" t="str">
        <f>IF(G9&gt;0,VLOOKUP(G9,DrawPrep!$G$3:$L$18,2,FALSE),"bye")</f>
        <v>ΔΙΓΑΛΑΚΗ ΚΟΡΙΝΑ</v>
      </c>
      <c r="I9" s="359" t="str">
        <f t="shared" si="0"/>
        <v>ΔΙΓΑΛΑΚΗ</v>
      </c>
      <c r="J9" s="274" t="str">
        <f>IF($G9&gt;0,VLOOKUP($G9,DrawPrep!$G$3:$L$18,3,FALSE),"")</f>
        <v>Ο.Α.ΧΑΝΙΩΝ</v>
      </c>
      <c r="K9" s="21"/>
      <c r="L9" s="143" t="str">
        <f>UPPER(IF($A$2="R",IF(OR(K10=1,K10="a"),G9,IF(OR(K10=2,K10="b"),G11,"")),IF(OR(K10=1,K10="1"),I9,IF(OR(K10=2,K10="b"),I11,""))))</f>
        <v>ΤΣΕΛΟΥ</v>
      </c>
      <c r="M9" s="58"/>
      <c r="N9" s="373" t="s">
        <v>5534</v>
      </c>
      <c r="O9" s="52"/>
      <c r="P9" s="51"/>
      <c r="X9" s="223">
        <f t="shared" si="1"/>
        <v>26696</v>
      </c>
      <c r="Y9" s="224" t="str">
        <f t="shared" si="1"/>
        <v>ΔΙΓΑΛΑΚΗ ΚΟΡΙΝΑ</v>
      </c>
      <c r="Z9" s="225"/>
      <c r="AA9" s="231" t="str">
        <f t="shared" si="2"/>
        <v>ΤΣΕΛΟΥ</v>
      </c>
      <c r="AB9" s="225" t="str">
        <f t="shared" si="3"/>
        <v>med</v>
      </c>
      <c r="AC9" s="173"/>
    </row>
    <row r="10" spans="1:29" ht="13.15" customHeight="1">
      <c r="A10" s="384"/>
      <c r="B10" s="103"/>
      <c r="C10" s="104"/>
      <c r="D10" s="105"/>
      <c r="E10" s="106"/>
      <c r="F10" s="384"/>
      <c r="G10" s="107">
        <f>IF(Setup!$B$25="#",0,IF(F9&gt;0,VLOOKUP(F9,DrawPrep!$A$3:$N$18,12,FALSE),0))</f>
        <v>27408</v>
      </c>
      <c r="H10" s="108" t="str">
        <f>IF(G10&gt;0,VLOOKUP(G10,DrawPrep!$L$3:$N$18,2,FALSE)," ")</f>
        <v>ΤΣΑΓΚΑΡΑΚΗ ΑΘΗΝΑ</v>
      </c>
      <c r="I10" s="360" t="str">
        <f t="shared" si="0"/>
        <v>ΤΣΑΓΚΑΡΑΚΗ</v>
      </c>
      <c r="J10" s="275" t="str">
        <f>IF($G10&gt;0,VLOOKUP($G10,DrawPrep!$L$3:$N$18,3,FALSE),"")</f>
        <v>ΗΡΑΚΛΕΙΟ Ο.Α.&amp; Α.</v>
      </c>
      <c r="K10" s="54">
        <v>2</v>
      </c>
      <c r="L10" s="143" t="str">
        <f>UPPER(IF($A$2="R",IF(OR(K10=1,K10="a"),G10,IF(OR(K10=2,K10="b"),G12,"")),IF(OR(K10=1,K10="1"),I10,IF(OR(K10=2,K10="b"),I12,""))))</f>
        <v>ΑΓΓΕΛΑΤΟΥ</v>
      </c>
      <c r="M10" s="58"/>
      <c r="N10" s="55"/>
      <c r="O10" s="52"/>
      <c r="P10" s="51"/>
      <c r="X10" s="226">
        <f t="shared" si="1"/>
        <v>27408</v>
      </c>
      <c r="Y10" s="173" t="str">
        <f t="shared" si="1"/>
        <v>ΤΣΑΓΚΑΡΑΚΗ ΑΘΗΝΑ</v>
      </c>
      <c r="Z10" s="227"/>
      <c r="AA10" s="232" t="str">
        <f t="shared" si="2"/>
        <v>ΑΓΓΕΛΑΤΟΥ</v>
      </c>
      <c r="AB10" s="227"/>
      <c r="AC10" s="173"/>
    </row>
    <row r="11" spans="1:29" ht="13.15" customHeight="1">
      <c r="A11" s="393">
        <v>4</v>
      </c>
      <c r="B11" s="83">
        <f>3-D11+4</f>
        <v>6</v>
      </c>
      <c r="C11" s="84">
        <v>7</v>
      </c>
      <c r="D11" s="85">
        <f>D9+E11</f>
        <v>1</v>
      </c>
      <c r="E11" s="86">
        <f>IF($B$2&gt;=C11,1,0)</f>
        <v>0</v>
      </c>
      <c r="F11" s="393">
        <f>IF($B$2&gt;=C11,"-",VLOOKUP($B11,Setup!$G$12:$H$27,2,FALSE))</f>
        <v>7</v>
      </c>
      <c r="G11" s="109">
        <f>IF(Setup!$B$25="#",0,IF(NOT(F11="-"),VLOOKUP(F11,DrawPrep!$A$3:$N$18,7,FALSE),0))</f>
        <v>28170</v>
      </c>
      <c r="H11" s="110" t="str">
        <f>IF(G11&gt;0,VLOOKUP(G11,DrawPrep!$G$3:$L$18,2,FALSE),"bye")</f>
        <v>ΤΣΕΛΟΥ ΑΘΑΝΑΣΙΑ</v>
      </c>
      <c r="I11" s="361" t="str">
        <f t="shared" si="0"/>
        <v>ΤΣΕΛΟΥ</v>
      </c>
      <c r="J11" s="276" t="str">
        <f>IF($G11&gt;0,VLOOKUP($G11,DrawPrep!$G$3:$L$18,3,FALSE),"")</f>
        <v>Α.Ο.Α.ΠΑΠΑΓΟΥ</v>
      </c>
      <c r="K11" s="34"/>
      <c r="L11" s="372" t="s">
        <v>5534</v>
      </c>
      <c r="M11" s="52"/>
      <c r="N11" s="55"/>
      <c r="O11" s="21"/>
      <c r="P11" s="87" t="str">
        <f>UPPER(IF($A$2="R",IF(OR(O12=1,O12="a"),N7,IF(OR(O12=2,O12="b"),N15,"")),IF(OR(O12=1,O12="a"),N7,IF(OR(O12=2,O12="b"),N15,""))))</f>
        <v>ΤΣΕΛΟΥ</v>
      </c>
      <c r="X11" s="226">
        <f t="shared" si="1"/>
        <v>28170</v>
      </c>
      <c r="Y11" s="173" t="str">
        <f t="shared" si="1"/>
        <v>ΤΣΕΛΟΥ ΑΘΑΝΑΣΙΑ</v>
      </c>
      <c r="Z11" s="227"/>
      <c r="AA11" s="173" t="str">
        <f t="shared" si="2"/>
        <v>med</v>
      </c>
      <c r="AB11" s="227"/>
      <c r="AC11" s="173" t="str">
        <f>P11</f>
        <v>ΤΣΕΛΟΥ</v>
      </c>
    </row>
    <row r="12" spans="1:29" ht="13.15" customHeight="1">
      <c r="A12" s="394"/>
      <c r="B12" s="90"/>
      <c r="C12" s="91"/>
      <c r="D12" s="92"/>
      <c r="E12" s="93"/>
      <c r="F12" s="394"/>
      <c r="G12" s="111">
        <f>IF(Setup!$B$25="#",0,IF(NOT(F11="-"),VLOOKUP(F11,DrawPrep!$A$3:$N$18,12,FALSE),0))</f>
        <v>25681</v>
      </c>
      <c r="H12" s="112" t="str">
        <f>IF(G12&gt;0,VLOOKUP(G12,DrawPrep!$L$3:$N$18,2,FALSE)," ")</f>
        <v>ΑΓΓΕΛΑΤΟΥ-ΡΑΦΤΟΠΟΥΛΟΥ ΑΝΑΣΤΑΣΙΑ</v>
      </c>
      <c r="I12" s="362" t="str">
        <f t="shared" si="0"/>
        <v>ΑΓΓΕΛΑΤΟΥ</v>
      </c>
      <c r="J12" s="277" t="str">
        <f>IF($G12&gt;0,VLOOKUP($G12,DrawPrep!$L$3:$N$18,3,FALSE),"")</f>
        <v>Α.Ο.Α.ΗΛΙΟΥΠΟΛΗΣ</v>
      </c>
      <c r="K12" s="34"/>
      <c r="L12" s="37"/>
      <c r="M12" s="52"/>
      <c r="N12" s="55"/>
      <c r="O12" s="54">
        <v>1</v>
      </c>
      <c r="P12" s="87" t="str">
        <f>UPPER(IF($A$2="R",IF(OR(O12=1,O12="a"),N8,IF(OR(O12=2,O12="b"),N16,"")),IF(OR(O12=1,O12="a"),N8,IF(OR(O12=2,O12="b"),N16,""))))</f>
        <v>ΑΓΓΕΛΑΤΟΥ</v>
      </c>
      <c r="X12" s="230">
        <f t="shared" si="1"/>
        <v>25681</v>
      </c>
      <c r="Y12" s="228" t="str">
        <f t="shared" si="1"/>
        <v>ΑΓΓΕΛΑΤΟΥ-ΡΑΦΤΟΠΟΥΛΟΥ ΑΝΑΣΤΑΣΙΑ</v>
      </c>
      <c r="Z12" s="227"/>
      <c r="AA12" s="173"/>
      <c r="AB12" s="227"/>
      <c r="AC12" s="173" t="str">
        <f t="shared" ref="AC12:AC29" si="4">P12</f>
        <v>ΑΓΓΕΛΑΤΟΥ</v>
      </c>
    </row>
    <row r="13" spans="1:29" ht="13.15" customHeight="1">
      <c r="A13" s="386">
        <v>5</v>
      </c>
      <c r="B13" s="97">
        <f>4-D13+4</f>
        <v>7</v>
      </c>
      <c r="C13" s="98"/>
      <c r="D13" s="99">
        <f>D11+E13</f>
        <v>1</v>
      </c>
      <c r="E13" s="100">
        <v>0</v>
      </c>
      <c r="F13" s="386">
        <f>VLOOKUP($B13,Setup!$G$12:$H$27,2,FALSE)</f>
        <v>6</v>
      </c>
      <c r="G13" s="113">
        <f>IF(Setup!$B$25="#",0,IF(F13&gt;0,VLOOKUP(F13,DrawPrep!$A$3:$N$18,7,FALSE),0))</f>
        <v>28092</v>
      </c>
      <c r="H13" s="114" t="str">
        <f>IF(G13&gt;0,VLOOKUP(G13,DrawPrep!$G$3:$L$18,2,FALSE),"bye")</f>
        <v>ΚΑΡΠΟΥΖΗ ΟΛΥΜΠΙΑ</v>
      </c>
      <c r="I13" s="355" t="str">
        <f t="shared" si="0"/>
        <v>ΚΑΡΠΟΥΖΗ</v>
      </c>
      <c r="J13" s="278" t="str">
        <f>IF($G13&gt;0,VLOOKUP($G13,DrawPrep!$G$3:$L$18,3,FALSE),"")</f>
        <v>Α.Ο.Α.ΑΤΤΙΚΟΣ ΗΛΙΟΣ</v>
      </c>
      <c r="K13" s="21"/>
      <c r="L13" s="143" t="str">
        <f>UPPER(IF($A$2="R",IF(OR(K14=1,K14="a"),G13,IF(OR(K14=2,K14="b"),G15,"")),IF(OR(K14=1,K14="1"),I13,IF(OR(K14=2,K14="b"),I15,""))))</f>
        <v>ΚΑΡΠΟΥΖΗ</v>
      </c>
      <c r="M13" s="52"/>
      <c r="N13" s="55"/>
      <c r="O13" s="34"/>
      <c r="P13" s="375" t="s">
        <v>5539</v>
      </c>
      <c r="X13" s="223">
        <f t="shared" si="1"/>
        <v>28092</v>
      </c>
      <c r="Y13" s="224" t="str">
        <f t="shared" si="1"/>
        <v>ΚΑΡΠΟΥΖΗ ΟΛΥΜΠΙΑ</v>
      </c>
      <c r="Z13" s="225"/>
      <c r="AA13" s="173" t="str">
        <f t="shared" si="2"/>
        <v>ΚΑΡΠΟΥΖΗ</v>
      </c>
      <c r="AB13" s="227"/>
      <c r="AC13" s="229" t="str">
        <f t="shared" si="4"/>
        <v>64, 63</v>
      </c>
    </row>
    <row r="14" spans="1:29" ht="13.15" customHeight="1">
      <c r="A14" s="387"/>
      <c r="B14" s="103"/>
      <c r="C14" s="104"/>
      <c r="D14" s="105"/>
      <c r="E14" s="106"/>
      <c r="F14" s="387"/>
      <c r="G14" s="115">
        <f>IF(Setup!$B$25="#",0,IF(F13&gt;0,VLOOKUP(F13,DrawPrep!$A$3:$N$18,12,FALSE),0))</f>
        <v>27014</v>
      </c>
      <c r="H14" s="116" t="str">
        <f>IF(G14&gt;0,VLOOKUP(G14,DrawPrep!$L$3:$N$18,2,FALSE)," ")</f>
        <v>ΤΖΑΝΟΠΟΥΛΟΥ ΑΦΡΟΔΙΤΗ</v>
      </c>
      <c r="I14" s="356" t="str">
        <f t="shared" si="0"/>
        <v>ΤΖΑΝΟΠΟΥΛΟΥ</v>
      </c>
      <c r="J14" s="279" t="str">
        <f>IF($G14&gt;0,VLOOKUP($G14,DrawPrep!$L$3:$N$18,3,FALSE),"")</f>
        <v>Γ.Ο.ΠΕΡΙΣΤΕΡΙΟΥ Γ.ΠΑΛΑΣΚΑΣ</v>
      </c>
      <c r="K14" s="33">
        <v>1</v>
      </c>
      <c r="L14" s="143" t="str">
        <f>UPPER(IF($A$2="R",IF(OR(K14=1,K14="a"),G14,IF(OR(K14=2,K14="b"),G16,"")),IF(OR(K14=1,K14="1"),I14,IF(OR(K14=2,K14="b"),I16,""))))</f>
        <v>ΤΖΑΝΟΠΟΥΛΟΥ</v>
      </c>
      <c r="M14" s="52"/>
      <c r="N14" s="55"/>
      <c r="O14" s="52"/>
      <c r="P14" s="174"/>
      <c r="X14" s="226">
        <f t="shared" si="1"/>
        <v>27014</v>
      </c>
      <c r="Y14" s="173" t="str">
        <f t="shared" si="1"/>
        <v>ΤΖΑΝΟΠΟΥΛΟΥ ΑΦΡΟΔΙΤΗ</v>
      </c>
      <c r="Z14" s="227"/>
      <c r="AA14" s="173" t="str">
        <f t="shared" si="2"/>
        <v>ΤΖΑΝΟΠΟΥΛΟΥ</v>
      </c>
      <c r="AB14" s="227"/>
      <c r="AC14" s="227"/>
    </row>
    <row r="15" spans="1:29" ht="13.15" customHeight="1">
      <c r="A15" s="381">
        <v>6</v>
      </c>
      <c r="B15" s="83">
        <f>5-D15+4</f>
        <v>8</v>
      </c>
      <c r="C15" s="84">
        <v>5</v>
      </c>
      <c r="D15" s="85">
        <f>D13+E15</f>
        <v>1</v>
      </c>
      <c r="E15" s="86">
        <f>IF($B$2&gt;=C15,1,0)</f>
        <v>0</v>
      </c>
      <c r="F15" s="381">
        <f>IF($B$2&gt;=C15,"-",VLOOKUP($B15,Setup!$G$12:$H$27,2,FALSE))</f>
        <v>8</v>
      </c>
      <c r="G15" s="87">
        <f>IF(Setup!$B$25="#",0,IF(NOT(F15="-"),VLOOKUP(F15,DrawPrep!$A$3:$N$18,7,FALSE),0))</f>
        <v>26489</v>
      </c>
      <c r="H15" s="88" t="str">
        <f>IF(G15&gt;0,VLOOKUP(G15,DrawPrep!$G$3:$L$18,2,FALSE),"bye")</f>
        <v>ΠΟΔΑΡΑ ΙΩΑΝΝΑ-ΜΑΡΙΑ</v>
      </c>
      <c r="I15" s="357" t="str">
        <f t="shared" si="0"/>
        <v>ΠΟΔΑΡΑ</v>
      </c>
      <c r="J15" s="272" t="str">
        <f>IF($G15&gt;0,VLOOKUP($G15,DrawPrep!$G$3:$L$18,3,FALSE),"")</f>
        <v>Α.Ο.Α.ΗΛΙΟΥΠΟΛΗΣ</v>
      </c>
      <c r="K15" s="60"/>
      <c r="L15" s="373" t="s">
        <v>5535</v>
      </c>
      <c r="M15" s="21"/>
      <c r="N15" s="143" t="str">
        <f>UPPER(IF($A$2="R",IF(OR(M16=1,M16="a"),L13,IF(OR(M16=2,M15="b"),L17,"")),IF(OR(M16=1,M16="a"),L13,IF(OR(M16=2,M16="b"),L17,""))))</f>
        <v>ΚΑΡΠΟΥΖΗ</v>
      </c>
      <c r="O15" s="61"/>
      <c r="P15" s="174"/>
      <c r="X15" s="226">
        <f t="shared" si="1"/>
        <v>26489</v>
      </c>
      <c r="Y15" s="173" t="str">
        <f t="shared" si="1"/>
        <v>ΠΟΔΑΡΑ ΙΩΑΝΝΑ-ΜΑΡΙΑ</v>
      </c>
      <c r="Z15" s="227"/>
      <c r="AA15" s="229" t="str">
        <f t="shared" si="2"/>
        <v>46, 62, (10-6)</v>
      </c>
      <c r="AB15" s="227" t="str">
        <f t="shared" si="3"/>
        <v>ΚΑΡΠΟΥΖΗ</v>
      </c>
      <c r="AC15" s="227"/>
    </row>
    <row r="16" spans="1:29" ht="13.15" customHeight="1">
      <c r="A16" s="382"/>
      <c r="B16" s="90"/>
      <c r="C16" s="91"/>
      <c r="D16" s="92"/>
      <c r="E16" s="93"/>
      <c r="F16" s="382"/>
      <c r="G16" s="94">
        <f>IF(Setup!$B$25="#",0,IF(NOT(F15="-"),VLOOKUP(F15,DrawPrep!$A$3:$N$18,12,FALSE),0))</f>
        <v>28780</v>
      </c>
      <c r="H16" s="95" t="str">
        <f>IF(G16&gt;0,VLOOKUP(G16,DrawPrep!$L$3:$N$18,2,FALSE)," ")</f>
        <v>ΚΑΛΑΤΖΗ ΜΑΡΙΛΕΝΑ</v>
      </c>
      <c r="I16" s="358" t="str">
        <f t="shared" si="0"/>
        <v>ΚΑΛΑΤΖΗ</v>
      </c>
      <c r="J16" s="273" t="str">
        <f>IF($G16&gt;0,VLOOKUP($G16,DrawPrep!$L$3:$N$18,3,FALSE),"")</f>
        <v>Α.Ο.Α.ΗΛΙΟΥΠΟΛΗΣ</v>
      </c>
      <c r="K16" s="34"/>
      <c r="L16" s="55"/>
      <c r="M16" s="54">
        <v>1</v>
      </c>
      <c r="N16" s="143" t="str">
        <f>UPPER(IF($A$2="R",IF(OR(M16=1,M16="a"),L14,IF(OR(M16=2,M16="b"),L18,"")),IF(OR(M16=1,M16="a"),L14,IF(OR(M16=2,M16="b"),L18,""))))</f>
        <v>ΤΖΑΝΟΠΟΥΛΟΥ</v>
      </c>
      <c r="O16" s="61"/>
      <c r="P16" s="174"/>
      <c r="X16" s="230">
        <f t="shared" si="1"/>
        <v>28780</v>
      </c>
      <c r="Y16" s="228" t="str">
        <f t="shared" si="1"/>
        <v>ΚΑΛΑΤΖΗ ΜΑΡΙΛΕΝΑ</v>
      </c>
      <c r="Z16" s="227"/>
      <c r="AA16" s="231"/>
      <c r="AB16" s="233" t="str">
        <f t="shared" si="3"/>
        <v>ΤΖΑΝΟΠΟΥΛΟΥ</v>
      </c>
      <c r="AC16" s="227"/>
    </row>
    <row r="17" spans="1:29" ht="13.15" customHeight="1">
      <c r="A17" s="383">
        <v>7</v>
      </c>
      <c r="B17" s="97">
        <f>6-D17+4</f>
        <v>8</v>
      </c>
      <c r="C17" s="117">
        <f>VALUE(Setup!E2)</f>
        <v>4</v>
      </c>
      <c r="D17" s="99">
        <f>D15+E17</f>
        <v>2</v>
      </c>
      <c r="E17" s="118">
        <f>IF($B$2&gt;=C17,1,0)</f>
        <v>1</v>
      </c>
      <c r="F17" s="383" t="str">
        <f>IF($B$2&gt;=C17,"-",VLOOKUP($B17,Setup!$G$12:$H$27,2,FALSE))</f>
        <v>-</v>
      </c>
      <c r="G17" s="101">
        <f>IF(Setup!$B$25="#",0,IF(NOT(F17="-"),VLOOKUP(F17,DrawPrep!$A$3:$N$18,7,FALSE),0))</f>
        <v>0</v>
      </c>
      <c r="H17" s="102" t="str">
        <f>IF(G17&gt;0,VLOOKUP(G17,DrawPrep!$G$3:$L$18,2,FALSE),"bye")</f>
        <v>bye</v>
      </c>
      <c r="I17" s="359" t="str">
        <f t="shared" si="0"/>
        <v/>
      </c>
      <c r="J17" s="274" t="str">
        <f>IF($G17&gt;0,VLOOKUP($G17,DrawPrep!$G$3:$L$18,3,FALSE),"")</f>
        <v/>
      </c>
      <c r="K17" s="21"/>
      <c r="L17" s="143" t="str">
        <f>UPPER(IF($A$2="R",IF(OR(K18=1,K18="a"),G17,IF(OR(K18=2,K18="b"),G19,"")),IF(OR(K18=1,K18="1"),I17,IF(OR(K18=2,K18="b"),I19,""))))</f>
        <v>ΝΤΟΥΜΑ</v>
      </c>
      <c r="M17" s="58"/>
      <c r="N17" s="372" t="s">
        <v>5538</v>
      </c>
      <c r="O17" s="52"/>
      <c r="P17" s="174"/>
      <c r="X17" s="223">
        <f t="shared" si="1"/>
        <v>0</v>
      </c>
      <c r="Y17" s="224" t="str">
        <f t="shared" si="1"/>
        <v>bye</v>
      </c>
      <c r="Z17" s="225"/>
      <c r="AA17" s="231" t="str">
        <f t="shared" si="2"/>
        <v>ΝΤΟΥΜΑ</v>
      </c>
      <c r="AB17" s="234" t="str">
        <f t="shared" si="3"/>
        <v>32 ret</v>
      </c>
      <c r="AC17" s="227"/>
    </row>
    <row r="18" spans="1:29" ht="13.15" customHeight="1">
      <c r="A18" s="384"/>
      <c r="B18" s="103"/>
      <c r="C18" s="119"/>
      <c r="D18" s="105"/>
      <c r="E18" s="120"/>
      <c r="F18" s="384"/>
      <c r="G18" s="107">
        <f>IF(Setup!$B$25="#",0,IF(NOT(F17="-"),VLOOKUP(F17,DrawPrep!$A$3:$N$18,12,FALSE),0))</f>
        <v>0</v>
      </c>
      <c r="H18" s="108" t="str">
        <f>IF(G18&gt;0,VLOOKUP(G18,DrawPrep!$L$3:$N$18,2,FALSE)," ")</f>
        <v xml:space="preserve"> </v>
      </c>
      <c r="I18" s="360" t="str">
        <f t="shared" si="0"/>
        <v/>
      </c>
      <c r="J18" s="275" t="str">
        <f>IF($G18&gt;0,VLOOKUP($G18,DrawPrep!$L$3:$N$18,3,FALSE),"")</f>
        <v/>
      </c>
      <c r="K18" s="54">
        <v>2</v>
      </c>
      <c r="L18" s="96" t="str">
        <f>UPPER(IF($A$2="R",IF(OR(K18=1,K18="a"),G18,IF(OR(K18=2,K18="b"),G20,"")),IF(OR(K18=1,K18="1"),I18,IF(OR(K18=2,K18="b"),I20,""))))</f>
        <v>ΖΟΥΡΙΔΗ</v>
      </c>
      <c r="M18" s="34"/>
      <c r="N18" s="51"/>
      <c r="O18" s="52"/>
      <c r="P18" s="62" t="s">
        <v>47</v>
      </c>
      <c r="X18" s="226">
        <f t="shared" si="1"/>
        <v>0</v>
      </c>
      <c r="Y18" s="173" t="str">
        <f t="shared" si="1"/>
        <v xml:space="preserve"> </v>
      </c>
      <c r="Z18" s="227"/>
      <c r="AA18" s="232" t="str">
        <f t="shared" si="2"/>
        <v>ΖΟΥΡΙΔΗ</v>
      </c>
      <c r="AB18" s="173"/>
      <c r="AC18" s="227"/>
    </row>
    <row r="19" spans="1:29" ht="13.15" customHeight="1">
      <c r="A19" s="393">
        <v>8</v>
      </c>
      <c r="B19" s="121">
        <f>VALUE(Setup!E2)</f>
        <v>4</v>
      </c>
      <c r="C19" s="122"/>
      <c r="D19" s="85">
        <f>D17+E19</f>
        <v>2</v>
      </c>
      <c r="E19" s="123">
        <v>0</v>
      </c>
      <c r="F19" s="388">
        <f>VLOOKUP($B19,Setup!$G$12:$H$27,2,FALSE)</f>
        <v>4</v>
      </c>
      <c r="G19" s="124">
        <f>IF(Setup!$B$25="#",0,IF(F19&gt;0,VLOOKUP(F19,DrawPrep!$A$3:$N$18,7,FALSE),0))</f>
        <v>25728</v>
      </c>
      <c r="H19" s="125" t="str">
        <f>IF(G19&gt;0,VLOOKUP(G19,DrawPrep!$G$3:$L$18,2,FALSE),"bye")</f>
        <v>ΝΤΟΥΜΑ ΔΑΦΝΗ</v>
      </c>
      <c r="I19" s="361" t="str">
        <f t="shared" si="0"/>
        <v>ΝΤΟΥΜΑ</v>
      </c>
      <c r="J19" s="126" t="str">
        <f>IF($G19&gt;0,VLOOKUP($G19,DrawPrep!$G$3:$L$18,3,FALSE),"")</f>
        <v>Α.Ο.Α.ΦΙΛΟΘΕΗΣ</v>
      </c>
      <c r="K19" s="34"/>
      <c r="L19" s="51"/>
      <c r="N19" s="51"/>
      <c r="O19" s="52"/>
      <c r="P19" s="149" t="str">
        <f>UPPER(IF($A$2="R",IF(OR(O20=1,O20="a"),P11,IF(OR(O20=2,O20="b"),P27,"")),IF(OR(O20=1,O20="a"),P11,IF(OR(O20=2,O20="b"),P27,""))))</f>
        <v>ΜΑΡΚΑΚΗ</v>
      </c>
      <c r="X19" s="226">
        <f t="shared" si="1"/>
        <v>25728</v>
      </c>
      <c r="Y19" s="173" t="str">
        <f t="shared" si="1"/>
        <v>ΝΤΟΥΜΑ ΔΑΦΝΗ</v>
      </c>
      <c r="Z19" s="227"/>
      <c r="AA19" s="234">
        <f t="shared" si="2"/>
        <v>0</v>
      </c>
      <c r="AB19" s="173"/>
      <c r="AC19" s="227" t="str">
        <f t="shared" si="4"/>
        <v>ΜΑΡΚΑΚΗ</v>
      </c>
    </row>
    <row r="20" spans="1:29" ht="13.15" customHeight="1">
      <c r="A20" s="394"/>
      <c r="B20" s="127"/>
      <c r="C20" s="128"/>
      <c r="D20" s="92"/>
      <c r="E20" s="129"/>
      <c r="F20" s="389"/>
      <c r="G20" s="130">
        <f>IF(Setup!$B$25="#",0,IF(F19&gt;0,VLOOKUP(F19,DrawPrep!$A$3:$N$18,12,FALSE),0))</f>
        <v>28386</v>
      </c>
      <c r="H20" s="131" t="str">
        <f>IF(G20&gt;0,VLOOKUP(G20,DrawPrep!$L$3:$N$18,2,FALSE)," ")</f>
        <v>ΖΟΥΡΙΔΗ ΕΛΕΝΗ</v>
      </c>
      <c r="I20" s="362" t="str">
        <f t="shared" si="0"/>
        <v>ΖΟΥΡΙΔΗ</v>
      </c>
      <c r="J20" s="132" t="str">
        <f>IF($G20&gt;0,VLOOKUP($G20,DrawPrep!$L$3:$N$18,3,FALSE),"")</f>
        <v>Α.Π.Ο.ΣΑΝΝΥ ΣΠΟΡΤΣ ΚΛΑΜΠ</v>
      </c>
      <c r="K20" s="34"/>
      <c r="L20" s="51"/>
      <c r="N20" s="51"/>
      <c r="O20" s="54">
        <v>2</v>
      </c>
      <c r="P20" s="151" t="str">
        <f>UPPER(IF($A$2="R",IF(OR(O20=1,O20="a"),P12,IF(OR(O20=2,O20="b"),P28,"")),IF(OR(O20=1,O20="a"),P12,IF(OR(O20=2,O20="b"),P28,""))))</f>
        <v>ΚΡΟΥΣΤΑΛΑΚΗ</v>
      </c>
      <c r="X20" s="230">
        <f t="shared" si="1"/>
        <v>28386</v>
      </c>
      <c r="Y20" s="228" t="str">
        <f t="shared" si="1"/>
        <v>ΖΟΥΡΙΔΗ ΕΛΕΝΗ</v>
      </c>
      <c r="Z20" s="227"/>
      <c r="AA20" s="173"/>
      <c r="AB20" s="173"/>
      <c r="AC20" s="227" t="str">
        <f t="shared" si="4"/>
        <v>ΚΡΟΥΣΤΑΛΑΚΗ</v>
      </c>
    </row>
    <row r="21" spans="1:29" ht="13.15" customHeight="1">
      <c r="A21" s="386">
        <v>9</v>
      </c>
      <c r="B21" s="117">
        <f>VALUE(Setup!E3)</f>
        <v>3</v>
      </c>
      <c r="C21" s="98"/>
      <c r="D21" s="99">
        <f>D19+E21</f>
        <v>2</v>
      </c>
      <c r="E21" s="100">
        <v>0</v>
      </c>
      <c r="F21" s="391">
        <f>VLOOKUP($B21,Setup!$G$12:$H$27,2,FALSE)</f>
        <v>3</v>
      </c>
      <c r="G21" s="73">
        <f>IF(Setup!$B$25="#",0,IF(F21&gt;0,VLOOKUP(F21,DrawPrep!$A$3:$N$18,7,FALSE),0))</f>
        <v>24169</v>
      </c>
      <c r="H21" s="74" t="str">
        <f>IF(G21&gt;0,VLOOKUP(G21,DrawPrep!$G$3:$L$18,2,FALSE),"bye")</f>
        <v>ΛΑΘΟΥΡΗ ΙΩΑΝΝΑ</v>
      </c>
      <c r="I21" s="355" t="str">
        <f t="shared" si="0"/>
        <v>ΛΑΘΟΥΡΗ</v>
      </c>
      <c r="J21" s="75" t="str">
        <f>IF($G21&gt;0,VLOOKUP($G21,DrawPrep!$G$3:$L$18,3,FALSE),"")</f>
        <v>Α.Ο.ΑΡΓΥΡΟΥΠΟΛΗΣ</v>
      </c>
      <c r="K21" s="21"/>
      <c r="L21" s="143" t="str">
        <f>UPPER(IF($A$2="R",IF(OR(K22=1,K22="a"),G21,IF(OR(K22=2,K22="b"),G23,"")),IF(OR(K22=1,K22="1"),I21,IF(OR(K22=2,K22="b"),I23,""))))</f>
        <v>ΛΑΘΟΥΡΗ</v>
      </c>
      <c r="M21" s="52"/>
      <c r="N21" s="51"/>
      <c r="O21" s="52"/>
      <c r="P21" s="376" t="s">
        <v>5541</v>
      </c>
      <c r="X21" s="223">
        <f t="shared" si="1"/>
        <v>24169</v>
      </c>
      <c r="Y21" s="224" t="str">
        <f t="shared" si="1"/>
        <v>ΛΑΘΟΥΡΗ ΙΩΑΝΝΑ</v>
      </c>
      <c r="Z21" s="225"/>
      <c r="AA21" s="173" t="str">
        <f t="shared" si="2"/>
        <v>ΛΑΘΟΥΡΗ</v>
      </c>
      <c r="AB21" s="173"/>
      <c r="AC21" s="225" t="str">
        <f t="shared" si="4"/>
        <v>75, 64</v>
      </c>
    </row>
    <row r="22" spans="1:29" ht="13.15" customHeight="1">
      <c r="A22" s="387"/>
      <c r="B22" s="133"/>
      <c r="C22" s="104"/>
      <c r="D22" s="105"/>
      <c r="E22" s="106"/>
      <c r="F22" s="392"/>
      <c r="G22" s="80">
        <f>IF(Setup!$B$25="#",0,IF(F21&gt;0,VLOOKUP(F21,DrawPrep!$A$3:$N$18,12,FALSE),0))</f>
        <v>25973</v>
      </c>
      <c r="H22" s="81" t="str">
        <f>IF(G22&gt;0,VLOOKUP(G22,DrawPrep!$L$3:$N$18,2,FALSE)," ")</f>
        <v>ΤΣΙΑΡΑ ΙΩΑΝΝΑ</v>
      </c>
      <c r="I22" s="356" t="str">
        <f t="shared" si="0"/>
        <v>ΤΣΙΑΡΑ</v>
      </c>
      <c r="J22" s="82" t="str">
        <f>IF($G22&gt;0,VLOOKUP($G22,DrawPrep!$L$3:$N$18,3,FALSE),"")</f>
        <v>Ο.Α.ΠΕΤΡΟΥΠΟΛΗΣ</v>
      </c>
      <c r="K22" s="54">
        <v>1</v>
      </c>
      <c r="L22" s="143" t="str">
        <f>UPPER(IF($A$2="R",IF(OR(K22=1,K22="a"),G22,IF(OR(K22=2,K22="b"),G24,"")),IF(OR(K22=1,K22="1"),I22,IF(OR(K22=2,K22="b"),I24,""))))</f>
        <v>ΤΣΙΑΡΑ</v>
      </c>
      <c r="M22" s="52"/>
      <c r="N22" s="51"/>
      <c r="P22" s="174"/>
      <c r="X22" s="226">
        <f t="shared" si="1"/>
        <v>25973</v>
      </c>
      <c r="Y22" s="173" t="str">
        <f t="shared" si="1"/>
        <v>ΤΣΙΑΡΑ ΙΩΑΝΝΑ</v>
      </c>
      <c r="Z22" s="227"/>
      <c r="AA22" s="173" t="str">
        <f t="shared" si="2"/>
        <v>ΤΣΙΑΡΑ</v>
      </c>
      <c r="AB22" s="173"/>
      <c r="AC22" s="227"/>
    </row>
    <row r="23" spans="1:29" ht="13.15" customHeight="1">
      <c r="A23" s="381">
        <v>10</v>
      </c>
      <c r="B23" s="83">
        <f>7-D23+4</f>
        <v>8</v>
      </c>
      <c r="C23" s="121">
        <f>VALUE(Setup!E3)</f>
        <v>3</v>
      </c>
      <c r="D23" s="85">
        <f>D21+E23</f>
        <v>3</v>
      </c>
      <c r="E23" s="86">
        <f>IF($B$2&gt;=C23,1,0)</f>
        <v>1</v>
      </c>
      <c r="F23" s="381" t="str">
        <f>IF($B$2&gt;=C23,"-",VLOOKUP($B23,Setup!$G$12:$H$27,2,FALSE))</f>
        <v>-</v>
      </c>
      <c r="G23" s="87">
        <f>IF(Setup!$B$25="#",0,IF(NOT(F23="-"),VLOOKUP(F23,DrawPrep!$A$3:$N$18,7,FALSE),0))</f>
        <v>0</v>
      </c>
      <c r="H23" s="88" t="str">
        <f>IF(G23&gt;0,VLOOKUP(G23,DrawPrep!$G$3:$L$18,2,FALSE),"bye")</f>
        <v>bye</v>
      </c>
      <c r="I23" s="357" t="str">
        <f t="shared" si="0"/>
        <v/>
      </c>
      <c r="J23" s="272" t="str">
        <f>IF($G23&gt;0,VLOOKUP($G23,DrawPrep!$G$3:$L$18,3,FALSE),"")</f>
        <v/>
      </c>
      <c r="K23" s="34"/>
      <c r="L23" s="56"/>
      <c r="M23" s="21"/>
      <c r="N23" s="143" t="str">
        <f>UPPER(IF($A$2="R",IF(OR(M24=1,M24="a"),L21,IF(OR(M24=2,M23="b"),L25,"")),IF(OR(M24=1,M24="a"),L21,IF(OR(M24=2,M24="b"),L25,""))))</f>
        <v>ΜΑΡΚΑΚΗ</v>
      </c>
      <c r="O23" s="52"/>
      <c r="P23" s="174"/>
      <c r="X23" s="226">
        <f t="shared" si="1"/>
        <v>0</v>
      </c>
      <c r="Y23" s="173" t="str">
        <f t="shared" si="1"/>
        <v>bye</v>
      </c>
      <c r="Z23" s="227"/>
      <c r="AA23" s="229">
        <f t="shared" si="2"/>
        <v>0</v>
      </c>
      <c r="AB23" s="173" t="str">
        <f t="shared" si="3"/>
        <v>ΜΑΡΚΑΚΗ</v>
      </c>
      <c r="AC23" s="227"/>
    </row>
    <row r="24" spans="1:29" ht="13.15" customHeight="1">
      <c r="A24" s="382"/>
      <c r="B24" s="90"/>
      <c r="C24" s="134"/>
      <c r="D24" s="92"/>
      <c r="E24" s="93"/>
      <c r="F24" s="382"/>
      <c r="G24" s="94">
        <f>IF(Setup!$B$25="#",0,IF(NOT(F23="-"),VLOOKUP(F23,DrawPrep!$A$3:$N$18,12,FALSE),0))</f>
        <v>0</v>
      </c>
      <c r="H24" s="95" t="str">
        <f>IF(G24&gt;0,VLOOKUP(G24,DrawPrep!$L$3:$N$18,2,FALSE)," ")</f>
        <v xml:space="preserve"> </v>
      </c>
      <c r="I24" s="358" t="str">
        <f t="shared" si="0"/>
        <v/>
      </c>
      <c r="J24" s="273" t="str">
        <f>IF($G24&gt;0,VLOOKUP($G24,DrawPrep!$L$3:$N$18,3,FALSE),"")</f>
        <v/>
      </c>
      <c r="K24" s="34"/>
      <c r="L24" s="55"/>
      <c r="M24" s="57">
        <v>2</v>
      </c>
      <c r="N24" s="143" t="str">
        <f>UPPER(IF($A$2="R",IF(OR(M24=1,M24="a"),L22,IF(OR(M24=2,M24="b"),L26,"")),IF(OR(M24=1,M24="a"),L22,IF(OR(M24=2,M24="b"),L26,""))))</f>
        <v>ΚΡΟΥΣΤΑΛΑΚΗ</v>
      </c>
      <c r="O24" s="52"/>
      <c r="P24" s="174"/>
      <c r="X24" s="230">
        <f t="shared" si="1"/>
        <v>0</v>
      </c>
      <c r="Y24" s="228" t="str">
        <f t="shared" si="1"/>
        <v xml:space="preserve"> </v>
      </c>
      <c r="Z24" s="227"/>
      <c r="AA24" s="231"/>
      <c r="AB24" s="173" t="str">
        <f t="shared" si="3"/>
        <v>ΚΡΟΥΣΤΑΛΑΚΗ</v>
      </c>
      <c r="AC24" s="227"/>
    </row>
    <row r="25" spans="1:29" ht="13.15" customHeight="1">
      <c r="A25" s="383">
        <v>11</v>
      </c>
      <c r="B25" s="97">
        <f>8-D25+4</f>
        <v>9</v>
      </c>
      <c r="C25" s="98"/>
      <c r="D25" s="99">
        <f>D23+E25</f>
        <v>3</v>
      </c>
      <c r="E25" s="100">
        <v>0</v>
      </c>
      <c r="F25" s="383">
        <f>VLOOKUP($B25,Setup!$G$12:$H$27,2,FALSE)</f>
        <v>10</v>
      </c>
      <c r="G25" s="101">
        <f>IF(Setup!$B$25="#",0,IF(F25&gt;0,VLOOKUP(F25,DrawPrep!$A$3:$N$18,7,FALSE),0))</f>
        <v>29589</v>
      </c>
      <c r="H25" s="102" t="str">
        <f>IF(G25&gt;0,VLOOKUP(G25,DrawPrep!$G$3:$L$18,2,FALSE),"bye")</f>
        <v>ΤΣΕΡΕΓΚΟΥΝΗ ΑΝΑΣΤΑΣΙΑ-ΑΓΑΘΗ</v>
      </c>
      <c r="I25" s="359" t="str">
        <f t="shared" si="0"/>
        <v>ΤΣΕΡΕΓΚΟΥΝΗ</v>
      </c>
      <c r="J25" s="274" t="str">
        <f>IF($G25&gt;0,VLOOKUP($G25,DrawPrep!$G$3:$L$18,3,FALSE),"")</f>
        <v>Α.Ο.Α.ΠΑΠΑΓΟΥ</v>
      </c>
      <c r="K25" s="21"/>
      <c r="L25" s="143" t="str">
        <f>UPPER(IF($A$2="R",IF(OR(K26=1,K26="a"),G25,IF(OR(K26=2,K26="b"),G27,"")),IF(OR(K26=1,K26="1"),I25,IF(OR(K26=2,K26="b"),I27,""))))</f>
        <v>ΜΑΡΚΑΚΗ</v>
      </c>
      <c r="M25" s="58"/>
      <c r="N25" s="373" t="s">
        <v>5534</v>
      </c>
      <c r="O25" s="52"/>
      <c r="P25" s="174"/>
      <c r="X25" s="223">
        <f t="shared" si="1"/>
        <v>29589</v>
      </c>
      <c r="Y25" s="224" t="str">
        <f t="shared" si="1"/>
        <v>ΤΣΕΡΕΓΚΟΥΝΗ ΑΝΑΣΤΑΣΙΑ-ΑΓΑΘΗ</v>
      </c>
      <c r="Z25" s="225"/>
      <c r="AA25" s="231" t="str">
        <f t="shared" si="2"/>
        <v>ΜΑΡΚΑΚΗ</v>
      </c>
      <c r="AB25" s="229" t="str">
        <f t="shared" si="3"/>
        <v>med</v>
      </c>
      <c r="AC25" s="227"/>
    </row>
    <row r="26" spans="1:29" ht="13.15" customHeight="1">
      <c r="A26" s="384"/>
      <c r="B26" s="103"/>
      <c r="C26" s="104"/>
      <c r="D26" s="105"/>
      <c r="E26" s="106"/>
      <c r="F26" s="384"/>
      <c r="G26" s="107">
        <f>IF(Setup!$B$25="#",0,IF(F25&gt;0,VLOOKUP(F25,DrawPrep!$A$3:$N$18,12,FALSE),0))</f>
        <v>32007</v>
      </c>
      <c r="H26" s="108" t="str">
        <f>IF(G26&gt;0,VLOOKUP(G26,DrawPrep!$L$3:$N$18,2,FALSE)," ")</f>
        <v>ΚΑΛΟΥΜΕΝΟΥ ΜΑΡΙΑ-ΘΗΡΕΣΙΑ</v>
      </c>
      <c r="I26" s="360" t="str">
        <f t="shared" si="0"/>
        <v>ΚΑΛΟΥΜΕΝΟΥ</v>
      </c>
      <c r="J26" s="275" t="str">
        <f>IF($G26&gt;0,VLOOKUP($G26,DrawPrep!$L$3:$N$18,3,FALSE),"")</f>
        <v>Α.Κ.Α.ΜΑΡΑΘΩΝΑ</v>
      </c>
      <c r="K26" s="54">
        <v>2</v>
      </c>
      <c r="L26" s="96" t="str">
        <f>UPPER(IF($A$2="R",IF(OR(K26=1,K26="a"),G26,IF(OR(K26=2,K26="b"),G28,"")),IF(OR(K26=1,K26="1"),I26,IF(OR(K26=2,K26="b"),I28,""))))</f>
        <v>ΚΡΟΥΣΤΑΛΑΚΗ</v>
      </c>
      <c r="M26" s="58"/>
      <c r="N26" s="55"/>
      <c r="O26" s="52"/>
      <c r="P26" s="174"/>
      <c r="X26" s="226">
        <f t="shared" si="1"/>
        <v>32007</v>
      </c>
      <c r="Y26" s="173" t="str">
        <f t="shared" si="1"/>
        <v>ΚΑΛΟΥΜΕΝΟΥ ΜΑΡΙΑ-ΘΗΡΕΣΙΑ</v>
      </c>
      <c r="Z26" s="227"/>
      <c r="AA26" s="232" t="str">
        <f t="shared" si="2"/>
        <v>ΚΡΟΥΣΤΑΛΑΚΗ</v>
      </c>
      <c r="AB26" s="227"/>
      <c r="AC26" s="227"/>
    </row>
    <row r="27" spans="1:29" ht="13.15" customHeight="1">
      <c r="A27" s="393">
        <v>12</v>
      </c>
      <c r="B27" s="83">
        <f>9-D27+4</f>
        <v>10</v>
      </c>
      <c r="C27" s="84">
        <v>6</v>
      </c>
      <c r="D27" s="85">
        <f>D25+E27</f>
        <v>3</v>
      </c>
      <c r="E27" s="86">
        <f>IF($B$2&gt;=C27,1,0)</f>
        <v>0</v>
      </c>
      <c r="F27" s="393">
        <f>IF($B$2&gt;=C27,"-",VLOOKUP($B27,Setup!$G$12:$H$27,2,FALSE))</f>
        <v>5</v>
      </c>
      <c r="G27" s="109">
        <f>IF(Setup!$B$25="#",0,IF(NOT(F27="-"),VLOOKUP(F27,DrawPrep!$A$3:$N$18,7,FALSE),0))</f>
        <v>25091</v>
      </c>
      <c r="H27" s="110" t="str">
        <f>IF(G27&gt;0,VLOOKUP(G27,DrawPrep!$G$3:$L$18,2,FALSE),"bye")</f>
        <v>ΜΑΡΚΑΚΗ ΜΑΡΓΑΡΙΤΑ</v>
      </c>
      <c r="I27" s="361" t="str">
        <f t="shared" si="0"/>
        <v>ΜΑΡΚΑΚΗ</v>
      </c>
      <c r="J27" s="276" t="str">
        <f>IF($G27&gt;0,VLOOKUP($G27,DrawPrep!$G$3:$L$18,3,FALSE),"")</f>
        <v>ΗΡΑΚΛΕΙΟ Ο.Α.&amp; Α.</v>
      </c>
      <c r="K27" s="34"/>
      <c r="L27" s="374" t="s">
        <v>5536</v>
      </c>
      <c r="M27" s="52"/>
      <c r="N27" s="55"/>
      <c r="O27" s="21"/>
      <c r="P27" s="175" t="str">
        <f>UPPER(IF($A$2="R",IF(OR(O28=1,O28="a"),N23,IF(OR(O28=2,O28="b"),N31,"")),IF(OR(O28=1,O28="a"),N23,IF(OR(O28=2,O28="b"),N31,""))))</f>
        <v>ΜΑΡΚΑΚΗ</v>
      </c>
      <c r="X27" s="226">
        <f t="shared" si="1"/>
        <v>25091</v>
      </c>
      <c r="Y27" s="173" t="str">
        <f t="shared" si="1"/>
        <v>ΜΑΡΚΑΚΗ ΜΑΡΓΑΡΙΤΑ</v>
      </c>
      <c r="Z27" s="227"/>
      <c r="AA27" s="173" t="str">
        <f t="shared" si="2"/>
        <v>62, 60</v>
      </c>
      <c r="AB27" s="227"/>
      <c r="AC27" s="227" t="str">
        <f t="shared" si="4"/>
        <v>ΜΑΡΚΑΚΗ</v>
      </c>
    </row>
    <row r="28" spans="1:29" ht="13.15" customHeight="1">
      <c r="A28" s="394"/>
      <c r="B28" s="90"/>
      <c r="C28" s="91"/>
      <c r="D28" s="92"/>
      <c r="E28" s="93"/>
      <c r="F28" s="394"/>
      <c r="G28" s="111">
        <f>IF(Setup!$B$25="#",0,IF(NOT(F27="-"),VLOOKUP(F27,DrawPrep!$A$3:$N$18,12,FALSE),0))</f>
        <v>25137</v>
      </c>
      <c r="H28" s="112" t="str">
        <f>IF(G28&gt;0,VLOOKUP(G28,DrawPrep!$L$3:$N$18,2,FALSE)," ")</f>
        <v>ΚΡΟΥΣΤΑΛΑΚΗ ΑΣΠΑΣΙΑ</v>
      </c>
      <c r="I28" s="362" t="str">
        <f t="shared" si="0"/>
        <v>ΚΡΟΥΣΤΑΛΑΚΗ</v>
      </c>
      <c r="J28" s="277" t="str">
        <f>IF($G28&gt;0,VLOOKUP($G28,DrawPrep!$L$3:$N$18,3,FALSE),"")</f>
        <v>ΗΡΑΚΛΕΙΟ Ο.Α.&amp; Α.</v>
      </c>
      <c r="K28" s="34"/>
      <c r="L28" s="37"/>
      <c r="M28" s="52"/>
      <c r="N28" s="55"/>
      <c r="O28" s="54">
        <v>1</v>
      </c>
      <c r="P28" s="150" t="str">
        <f>UPPER(IF($A$2="R",IF(OR(O28=1,O28="a"),N24,IF(OR(O28=2,O28="b"),N32,"")),IF(OR(O28=1,O28="a"),N24,IF(OR(O28=2,O28="b"),N32,""))))</f>
        <v>ΚΡΟΥΣΤΑΛΑΚΗ</v>
      </c>
      <c r="X28" s="230">
        <f t="shared" si="1"/>
        <v>25137</v>
      </c>
      <c r="Y28" s="228" t="str">
        <f t="shared" si="1"/>
        <v>ΚΡΟΥΣΤΑΛΑΚΗ ΑΣΠΑΣΙΑ</v>
      </c>
      <c r="Z28" s="227"/>
      <c r="AA28" s="173"/>
      <c r="AB28" s="227"/>
      <c r="AC28" s="233" t="str">
        <f t="shared" si="4"/>
        <v>ΚΡΟΥΣΤΑΛΑΚΗ</v>
      </c>
    </row>
    <row r="29" spans="1:29" ht="13.15" customHeight="1">
      <c r="A29" s="386">
        <v>13</v>
      </c>
      <c r="B29" s="97">
        <f>10-D29+4</f>
        <v>11</v>
      </c>
      <c r="C29" s="98"/>
      <c r="D29" s="99">
        <f>D27+E29</f>
        <v>3</v>
      </c>
      <c r="E29" s="100">
        <v>0</v>
      </c>
      <c r="F29" s="386">
        <f>VLOOKUP($B29,Setup!$G$12:$H$27,2,FALSE)</f>
        <v>11</v>
      </c>
      <c r="G29" s="113">
        <f>IF(Setup!$B$25="#",0,IF(F29&gt;0,VLOOKUP(F29,DrawPrep!$A$3:$N$18,7,FALSE),0))</f>
        <v>30932</v>
      </c>
      <c r="H29" s="114" t="str">
        <f>IF(G29&gt;0,VLOOKUP(G29,DrawPrep!$G$3:$L$18,2,FALSE),"bye")</f>
        <v>ΑΜΠΑΤΖΙΔΗ ΝΑΤΑΛΙΑ</v>
      </c>
      <c r="I29" s="355" t="str">
        <f t="shared" si="0"/>
        <v>ΑΜΠΑΤΖΙΔΗ</v>
      </c>
      <c r="J29" s="278" t="str">
        <f>IF($G29&gt;0,VLOOKUP($G29,DrawPrep!$G$3:$L$18,3,FALSE),"")</f>
        <v>Α.Ο.ΛΑΤΩ ΑΓ.ΝΙΚΟΛΑΟΥ</v>
      </c>
      <c r="K29" s="21"/>
      <c r="L29" s="143" t="str">
        <f>UPPER(IF($A$2="R",IF(OR(K30=1,K30="a"),G29,IF(OR(K30=2,K30="b"),G31,"")),IF(OR(K30=1,K30="1"),I29,IF(OR(K30=2,K30="b"),I31,""))))</f>
        <v>ΜΑΡΙΝΟΠΟΥΛΟΥ</v>
      </c>
      <c r="M29" s="52"/>
      <c r="N29" s="55"/>
      <c r="O29" s="34"/>
      <c r="P29" s="223" t="s">
        <v>5540</v>
      </c>
      <c r="X29" s="223">
        <f t="shared" si="1"/>
        <v>30932</v>
      </c>
      <c r="Y29" s="224" t="str">
        <f t="shared" si="1"/>
        <v>ΑΜΠΑΤΖΙΔΗ ΝΑΤΑΛΙΑ</v>
      </c>
      <c r="Z29" s="225"/>
      <c r="AA29" s="173" t="str">
        <f t="shared" si="2"/>
        <v>ΜΑΡΙΝΟΠΟΥΛΟΥ</v>
      </c>
      <c r="AB29" s="227"/>
      <c r="AC29" s="173" t="str">
        <f t="shared" si="4"/>
        <v>60, 62</v>
      </c>
    </row>
    <row r="30" spans="1:29" ht="13.15" customHeight="1">
      <c r="A30" s="387"/>
      <c r="B30" s="103"/>
      <c r="C30" s="104"/>
      <c r="D30" s="105"/>
      <c r="E30" s="106"/>
      <c r="F30" s="387"/>
      <c r="G30" s="115">
        <f>IF(Setup!$B$25="#",0,IF(F29&gt;0,VLOOKUP(F29,DrawPrep!$A$3:$N$18,12,FALSE),0))</f>
        <v>30891</v>
      </c>
      <c r="H30" s="116" t="str">
        <f>IF(G30&gt;0,VLOOKUP(G30,DrawPrep!$L$3:$N$18,2,FALSE)," ")</f>
        <v>ΤΑΒΛΑ ΕΛΕΝΗ</v>
      </c>
      <c r="I30" s="356" t="str">
        <f t="shared" si="0"/>
        <v>ΤΑΒΛΑ</v>
      </c>
      <c r="J30" s="279" t="str">
        <f>IF($G30&gt;0,VLOOKUP($G30,DrawPrep!$L$3:$N$18,3,FALSE),"")</f>
        <v>Α.Ο.ΛΑΤΩ ΑΓ.ΝΙΚΟΛΑΟΥ</v>
      </c>
      <c r="K30" s="33">
        <v>2</v>
      </c>
      <c r="L30" s="143" t="str">
        <f>UPPER(IF($A$2="R",IF(OR(K30=1,K30="a"),G30,IF(OR(K30=2,K30="b"),G32,"")),IF(OR(K30=1,K30="1"),I30,IF(OR(K30=2,K30="b"),I32,""))))</f>
        <v>ΔΕΜΕΛΙΔΗ</v>
      </c>
      <c r="M30" s="52"/>
      <c r="N30" s="55"/>
      <c r="O30" s="52"/>
      <c r="P30" s="51"/>
      <c r="X30" s="226">
        <f t="shared" si="1"/>
        <v>30891</v>
      </c>
      <c r="Y30" s="173" t="str">
        <f t="shared" si="1"/>
        <v>ΤΑΒΛΑ ΕΛΕΝΗ</v>
      </c>
      <c r="Z30" s="227"/>
      <c r="AA30" s="235" t="str">
        <f t="shared" si="2"/>
        <v>ΔΕΜΕΛΙΔΗ</v>
      </c>
      <c r="AB30" s="227"/>
      <c r="AC30" s="173"/>
    </row>
    <row r="31" spans="1:29" ht="13.15" customHeight="1">
      <c r="A31" s="381">
        <v>14</v>
      </c>
      <c r="B31" s="83">
        <f>11-D31+4</f>
        <v>12</v>
      </c>
      <c r="C31" s="84">
        <v>8</v>
      </c>
      <c r="D31" s="85">
        <f>D29+E31</f>
        <v>3</v>
      </c>
      <c r="E31" s="86">
        <f>IF($B$2&gt;=C31,1,0)</f>
        <v>0</v>
      </c>
      <c r="F31" s="381">
        <f>IF($B$2&gt;=C31,"-",VLOOKUP($B31,Setup!$G$12:$H$27,2,FALSE))</f>
        <v>12</v>
      </c>
      <c r="G31" s="87">
        <f>IF(Setup!$B$25="#",0,IF(NOT(F31="-"),VLOOKUP(F31,DrawPrep!$A$3:$N$18,7,FALSE),0))</f>
        <v>28779</v>
      </c>
      <c r="H31" s="88" t="str">
        <f>IF(G31&gt;0,VLOOKUP(G31,DrawPrep!$G$3:$L$18,2,FALSE),"bye")</f>
        <v>ΜΑΡΙΝΟΠΟΥΛΟΥ ΧΡΙΣΤΙΝΑ</v>
      </c>
      <c r="I31" s="357" t="str">
        <f t="shared" si="0"/>
        <v>ΜΑΡΙΝΟΠΟΥΛΟΥ</v>
      </c>
      <c r="J31" s="272" t="str">
        <f>IF($G31&gt;0,VLOOKUP($G31,DrawPrep!$G$3:$L$18,3,FALSE),"")</f>
        <v>Ο.Α.ΑΘΗΝΩΝ</v>
      </c>
      <c r="K31" s="60"/>
      <c r="L31" s="373" t="s">
        <v>5537</v>
      </c>
      <c r="M31" s="21"/>
      <c r="N31" s="89" t="str">
        <f>UPPER(IF($A$2="R",IF(OR(M32=1,M32="a"),L29,IF(OR(M32=2,M31="b"),L33,"")),IF(OR(M32=1,M32="a"),L29,IF(OR(M32=2,M32="b"),L33,""))))</f>
        <v>ΓΚΟΓΚΟΥ</v>
      </c>
      <c r="O31" s="52"/>
      <c r="P31" s="51"/>
      <c r="X31" s="226">
        <f t="shared" si="1"/>
        <v>28779</v>
      </c>
      <c r="Y31" s="173" t="str">
        <f t="shared" si="1"/>
        <v>ΜΑΡΙΝΟΠΟΥΛΟΥ ΧΡΙΣΤΙΝΑ</v>
      </c>
      <c r="Z31" s="227"/>
      <c r="AA31" s="229" t="str">
        <f t="shared" si="2"/>
        <v>wo</v>
      </c>
      <c r="AB31" s="227" t="str">
        <f t="shared" si="3"/>
        <v>ΓΚΟΓΚΟΥ</v>
      </c>
      <c r="AC31" s="173"/>
    </row>
    <row r="32" spans="1:29" ht="13.15" customHeight="1">
      <c r="A32" s="382"/>
      <c r="B32" s="90"/>
      <c r="C32" s="91"/>
      <c r="D32" s="92"/>
      <c r="E32" s="93"/>
      <c r="F32" s="382"/>
      <c r="G32" s="94">
        <f>IF(Setup!$B$25="#",0,IF(NOT(F31="-"),VLOOKUP(F31,DrawPrep!$A$3:$N$18,12,FALSE),0))</f>
        <v>29497</v>
      </c>
      <c r="H32" s="95" t="str">
        <f>IF(G32&gt;0,VLOOKUP(G32,DrawPrep!$L$3:$N$18,2,FALSE)," ")</f>
        <v>ΔΕΜΕΛΙΔΗ ΑΝΑΣΤΑΣΙΑ</v>
      </c>
      <c r="I32" s="358" t="str">
        <f t="shared" si="0"/>
        <v>ΔΕΜΕΛΙΔΗ</v>
      </c>
      <c r="J32" s="273" t="str">
        <f>IF($G32&gt;0,VLOOKUP($G32,DrawPrep!$L$3:$N$18,3,FALSE),"")</f>
        <v>Α.Ο.ΒΑΡΗΣ ΑΝΑΓΥΡΟΥΣ</v>
      </c>
      <c r="K32" s="34"/>
      <c r="L32" s="55"/>
      <c r="M32" s="54">
        <v>2</v>
      </c>
      <c r="N32" s="96" t="str">
        <f>UPPER(IF($A$2="R",IF(OR(M32=1,M32="a"),L30,IF(OR(M32=2,M32="b"),L34,"")),IF(OR(M32=1,M32="a"),L30,IF(OR(M32=2,M32="b"),L34,""))))</f>
        <v>ΓΡΙΒΑ</v>
      </c>
      <c r="O32" s="52"/>
      <c r="P32" s="51"/>
      <c r="X32" s="230">
        <f t="shared" si="1"/>
        <v>29497</v>
      </c>
      <c r="Y32" s="228" t="str">
        <f t="shared" si="1"/>
        <v>ΔΕΜΕΛΙΔΗ ΑΝΑΣΤΑΣΙΑ</v>
      </c>
      <c r="Z32" s="227"/>
      <c r="AA32" s="231"/>
      <c r="AB32" s="232" t="str">
        <f t="shared" si="3"/>
        <v>ΓΡΙΒΑ</v>
      </c>
      <c r="AC32" s="173"/>
    </row>
    <row r="33" spans="1:29" ht="13.15" customHeight="1">
      <c r="A33" s="383">
        <v>15</v>
      </c>
      <c r="B33" s="97">
        <f>12-D33+4</f>
        <v>12</v>
      </c>
      <c r="C33" s="135">
        <v>2</v>
      </c>
      <c r="D33" s="99">
        <f>D31+E33</f>
        <v>4</v>
      </c>
      <c r="E33" s="118">
        <f>IF($B$2&gt;=C33,1,0)</f>
        <v>1</v>
      </c>
      <c r="F33" s="383" t="str">
        <f>IF($B$2&gt;=C33,"-",VLOOKUP($B33,Setup!$G$12:$H$27,2,FALSE))</f>
        <v>-</v>
      </c>
      <c r="G33" s="101">
        <f>IF(Setup!$B$25="#",0,IF(NOT(F33="-"),VLOOKUP(F33,DrawPrep!$A$3:$N$18,7,FALSE),0))</f>
        <v>0</v>
      </c>
      <c r="H33" s="102" t="str">
        <f>IF(G33&gt;0,VLOOKUP(G33,DrawPrep!$G$3:$L$18,2,FALSE),"bye")</f>
        <v>bye</v>
      </c>
      <c r="I33" s="359" t="str">
        <f t="shared" si="0"/>
        <v/>
      </c>
      <c r="J33" s="274" t="str">
        <f>IF($G33&gt;0,VLOOKUP($G33,DrawPrep!$G$3:$L$18,3,FALSE),"")</f>
        <v/>
      </c>
      <c r="K33" s="21"/>
      <c r="L33" s="143" t="str">
        <f>UPPER(IF($A$2="R",IF(OR(K34=1,K34="a"),G33,IF(OR(K34=2,K34="b"),G35,"")),IF(OR(K34=1,K34="1"),I33,IF(OR(K34=2,K34="b"),I35,""))))</f>
        <v>ΓΚΟΓΚΟΥ</v>
      </c>
      <c r="M33" s="58"/>
      <c r="N33" s="374" t="s">
        <v>5534</v>
      </c>
      <c r="O33" s="52"/>
      <c r="P33" s="51"/>
      <c r="X33" s="223">
        <f t="shared" si="1"/>
        <v>0</v>
      </c>
      <c r="Y33" s="224" t="str">
        <f t="shared" si="1"/>
        <v>bye</v>
      </c>
      <c r="Z33" s="225"/>
      <c r="AA33" s="231" t="str">
        <f t="shared" si="2"/>
        <v>ΓΚΟΓΚΟΥ</v>
      </c>
      <c r="AB33" s="173" t="str">
        <f t="shared" si="3"/>
        <v>med</v>
      </c>
      <c r="AC33" s="173"/>
    </row>
    <row r="34" spans="1:29" ht="13.15" customHeight="1">
      <c r="A34" s="384"/>
      <c r="B34" s="103"/>
      <c r="C34" s="136"/>
      <c r="D34" s="105"/>
      <c r="E34" s="120"/>
      <c r="F34" s="384"/>
      <c r="G34" s="107">
        <f>IF(Setup!$B$25="#",0,IF(NOT(F33="-"),VLOOKUP(F33,DrawPrep!$A$3:$N$18,12,FALSE),0))</f>
        <v>0</v>
      </c>
      <c r="H34" s="108" t="str">
        <f>IF(G34&gt;0,VLOOKUP(G34,DrawPrep!$L$3:$N$18,2,FALSE)," ")</f>
        <v xml:space="preserve"> </v>
      </c>
      <c r="I34" s="360" t="str">
        <f t="shared" si="0"/>
        <v/>
      </c>
      <c r="J34" s="275" t="str">
        <f>IF($G34&gt;0,VLOOKUP($G34,DrawPrep!$L$3:$N$18,3,FALSE),"")</f>
        <v/>
      </c>
      <c r="K34" s="54">
        <v>2</v>
      </c>
      <c r="L34" s="143" t="str">
        <f>UPPER(IF($A$2="R",IF(OR(K34=1,K34="a"),G34,IF(OR(K34=2,K34="b"),G36,"")),IF(OR(K34=1,K34="1"),I34,IF(OR(K34=2,K34="b"),I36,""))))</f>
        <v>ΓΡΙΒΑ</v>
      </c>
      <c r="M34" s="58"/>
      <c r="N34" s="51"/>
      <c r="O34" s="52"/>
      <c r="P34" s="51"/>
      <c r="X34" s="226">
        <f t="shared" si="1"/>
        <v>0</v>
      </c>
      <c r="Y34" s="173" t="str">
        <f t="shared" si="1"/>
        <v xml:space="preserve"> </v>
      </c>
      <c r="Z34" s="227"/>
      <c r="AA34" s="232" t="str">
        <f t="shared" si="2"/>
        <v>ΓΡΙΒΑ</v>
      </c>
      <c r="AB34" s="173"/>
      <c r="AC34" s="173"/>
    </row>
    <row r="35" spans="1:29" ht="13.15" customHeight="1">
      <c r="A35" s="393">
        <v>16</v>
      </c>
      <c r="B35" s="137">
        <v>2</v>
      </c>
      <c r="C35" s="122"/>
      <c r="D35" s="85">
        <f>D33+E35</f>
        <v>4</v>
      </c>
      <c r="E35" s="123">
        <v>0</v>
      </c>
      <c r="F35" s="388">
        <f>VLOOKUP($B35,Setup!$G$12:$H$27,2,FALSE)</f>
        <v>2</v>
      </c>
      <c r="G35" s="124">
        <f>IF(Setup!$B$25="#",0,IF(F35&gt;0,VLOOKUP(F35,DrawPrep!$A$3:$N$18,7,FALSE),0))</f>
        <v>26059</v>
      </c>
      <c r="H35" s="125" t="str">
        <f>IF(G35&gt;0,VLOOKUP(G35,DrawPrep!$G$3:$L$18,2,FALSE),"bye")</f>
        <v>ΓΚΟΓΚΟΥ ΚΩΝΣΤΑΝΤΙΝΑ</v>
      </c>
      <c r="I35" s="361" t="str">
        <f t="shared" si="0"/>
        <v>ΓΚΟΓΚΟΥ</v>
      </c>
      <c r="J35" s="126" t="str">
        <f>IF($G35&gt;0,VLOOKUP($G35,DrawPrep!$G$3:$L$18,3,FALSE),"")</f>
        <v>Ο.Α.ΣΟΥΔΑΣ</v>
      </c>
      <c r="K35" s="34"/>
      <c r="L35" s="59"/>
      <c r="N35" s="51"/>
      <c r="P35" s="51"/>
      <c r="X35" s="226">
        <f t="shared" si="1"/>
        <v>26059</v>
      </c>
      <c r="Y35" s="173" t="str">
        <f t="shared" si="1"/>
        <v>ΓΚΟΓΚΟΥ ΚΩΝΣΤΑΝΤΙΝΑ</v>
      </c>
      <c r="Z35" s="227"/>
      <c r="AA35" s="173">
        <f t="shared" si="2"/>
        <v>0</v>
      </c>
      <c r="AB35" s="173"/>
      <c r="AC35" s="173"/>
    </row>
    <row r="36" spans="1:29" ht="13.15" customHeight="1">
      <c r="A36" s="394"/>
      <c r="B36" s="138"/>
      <c r="C36" s="94"/>
      <c r="D36" s="139"/>
      <c r="E36" s="140"/>
      <c r="F36" s="389"/>
      <c r="G36" s="130">
        <f>IF(Setup!$B$25="#",0,IF(F35&gt;0,VLOOKUP(F35,DrawPrep!$A$3:$N$18,12,FALSE),0))</f>
        <v>28631</v>
      </c>
      <c r="H36" s="141" t="str">
        <f>IF(G36&gt;0,VLOOKUP(G36,DrawPrep!$L$3:$N$18,2,FALSE)," ")</f>
        <v>ΓΡΙΒΑ ΒΑΡΒΑΡΑ</v>
      </c>
      <c r="I36" s="363" t="str">
        <f t="shared" si="0"/>
        <v>ΓΡΙΒΑ</v>
      </c>
      <c r="J36" s="142" t="str">
        <f>IF($G36&gt;0,VLOOKUP($G36,DrawPrep!$L$3:$N$18,3,FALSE),"")</f>
        <v>ΑΙΟΛΟΣ Α.Λ.ΙΛΙΟΥ</v>
      </c>
      <c r="K36" s="34"/>
      <c r="L36" s="51"/>
      <c r="N36" s="51"/>
      <c r="P36" s="51"/>
      <c r="X36" s="230">
        <f t="shared" si="1"/>
        <v>28631</v>
      </c>
      <c r="Y36" s="228" t="str">
        <f t="shared" si="1"/>
        <v>ΓΡΙΒΑ ΒΑΡΒΑΡΑ</v>
      </c>
      <c r="Z36" s="233"/>
      <c r="AA36" s="173"/>
      <c r="AB36" s="173"/>
      <c r="AC36" s="173"/>
    </row>
    <row r="37" spans="1:29" ht="12">
      <c r="H37" s="63"/>
    </row>
    <row r="38" spans="1:29">
      <c r="F38" s="65"/>
    </row>
    <row r="40" spans="1:29">
      <c r="H40" s="144" t="s">
        <v>29</v>
      </c>
      <c r="I40" s="145"/>
      <c r="J40" s="145"/>
      <c r="P40" s="146" t="s">
        <v>30</v>
      </c>
    </row>
    <row r="41" spans="1:29">
      <c r="H41" s="385" t="str">
        <f>"1. " &amp; IF(Setup!$B$19&gt;0,LEFT(DrawPrep!$H$3,FIND(" ",DrawPrep!$H$3)+1)&amp;" - "&amp;LEFT(DrawPrep!$M$3,FIND(" ",DrawPrep!$M$3)+1),"")</f>
        <v>1. ΝΑΟΥΜ Μ - ΜΑΘΙΟΥΔΑΚΗ Π</v>
      </c>
      <c r="I41" s="385"/>
      <c r="J41" s="385"/>
      <c r="P41" s="147" t="str">
        <f>Setup!$B$10</f>
        <v>Νικηφοράκης Σταύρος</v>
      </c>
    </row>
    <row r="42" spans="1:29">
      <c r="H42" s="385" t="str">
        <f>"2. " &amp; IF(Setup!$B$19&gt;1,LEFT(DrawPrep!$H$4,FIND(" ",DrawPrep!$H$4)+1)&amp;" - "&amp;LEFT(DrawPrep!$M$4,FIND(" ",DrawPrep!$M$4)+1),"")</f>
        <v>2. ΓΚΟΓΚΟΥ Κ - ΓΡΙΒΑ Β</v>
      </c>
      <c r="I42" s="385"/>
      <c r="J42" s="385"/>
    </row>
    <row r="43" spans="1:29">
      <c r="H43" s="385" t="str">
        <f>"3. " &amp; IF(Setup!$B$19&gt;2,LEFT(DrawPrep!$H$5,FIND(" ",DrawPrep!$H$5)+1)&amp;" - "&amp;LEFT(DrawPrep!$M$5,FIND(" ",DrawPrep!$M$5)+1),"")</f>
        <v>3. ΛΑΘΟΥΡΗ Ι - ΤΣΙΑΡΑ Ι</v>
      </c>
      <c r="I43" s="385"/>
      <c r="J43" s="385"/>
    </row>
    <row r="44" spans="1:29">
      <c r="H44" s="385" t="str">
        <f>"4. " &amp; IF(Setup!$B$19&gt;3,LEFT(DrawPrep!$H$6,FIND(" ",DrawPrep!$H$6)+1)&amp;" - "&amp;LEFT(DrawPrep!$M$6,FIND(" ",DrawPrep!$M$6)+1),"")</f>
        <v>4. ΝΤΟΥΜΑ Δ - ΖΟΥΡΙΔΗ Ε</v>
      </c>
      <c r="I44" s="385"/>
      <c r="J44" s="385"/>
    </row>
    <row r="59" spans="8:10" hidden="1">
      <c r="H59" s="66" t="s">
        <v>40</v>
      </c>
      <c r="I59" s="67"/>
      <c r="J59" s="67"/>
    </row>
    <row r="60" spans="8:10" hidden="1">
      <c r="H60" s="68" t="str">
        <f>IF(Setup!$B$19&gt;0,LEFT(DrawPrep!$H$3,FIND(" ",DrawPrep!$H$3)-1))</f>
        <v>ΝΑΟΥΜ</v>
      </c>
      <c r="I60" s="68"/>
      <c r="J60" s="68"/>
    </row>
    <row r="61" spans="8:10" hidden="1">
      <c r="H61" s="68" t="str">
        <f>IF(Setup!$B$19&gt;0,LEFT(DrawPrep!$M$3,FIND(" ",DrawPrep!$M$3)-1),"")</f>
        <v>ΜΑΘΙΟΥΔΑΚΗ</v>
      </c>
      <c r="I61" s="68"/>
      <c r="J61" s="68"/>
    </row>
    <row r="62" spans="8:10" hidden="1">
      <c r="H62" s="68" t="str">
        <f>IF(Setup!$B$19&gt;0,LEFT(DrawPrep!$H$4,FIND(" ",DrawPrep!$H$4)-1))</f>
        <v>ΓΚΟΓΚΟΥ</v>
      </c>
      <c r="I62" s="68"/>
      <c r="J62" s="68"/>
    </row>
    <row r="63" spans="8:10" hidden="1">
      <c r="H63" s="68" t="str">
        <f>IF(Setup!$B$19&gt;0,LEFT(DrawPrep!$M$4,FIND(" ",DrawPrep!$M$4)-1),"")</f>
        <v>ΓΡΙΒΑ</v>
      </c>
      <c r="I63" s="68"/>
      <c r="J63" s="68"/>
    </row>
    <row r="64" spans="8:10" hidden="1">
      <c r="H64" s="68" t="str">
        <f>IF(Setup!$B$19&gt;0,LEFT(DrawPrep!$H$5,FIND(" ",DrawPrep!$H$5)-1))</f>
        <v>ΛΑΘΟΥΡΗ</v>
      </c>
      <c r="I64" s="68"/>
      <c r="J64" s="68"/>
    </row>
    <row r="65" spans="8:10" hidden="1">
      <c r="H65" s="68" t="str">
        <f>IF(Setup!$B$19&gt;0,LEFT(DrawPrep!$M$5,FIND(" ",DrawPrep!$M$5)-1),"")</f>
        <v>ΤΣΙΑΡΑ</v>
      </c>
      <c r="I65" s="68"/>
      <c r="J65" s="68"/>
    </row>
    <row r="66" spans="8:10" hidden="1">
      <c r="H66" s="68" t="str">
        <f>IF(Setup!$B$19&gt;0,LEFT(DrawPrep!$H$6,FIND(" ",DrawPrep!$H$6)-1))</f>
        <v>ΝΤΟΥΜΑ</v>
      </c>
      <c r="I66" s="68"/>
      <c r="J66" s="68"/>
    </row>
    <row r="67" spans="8:10" hidden="1">
      <c r="H67" s="68" t="str">
        <f>IF(Setup!$B$19&gt;0,LEFT(DrawPrep!$M$6,FIND(" ",DrawPrep!$M$6)-1),"")</f>
        <v>ΖΟΥΡΙΔΗ</v>
      </c>
      <c r="I67" s="68"/>
      <c r="J67" s="68"/>
    </row>
  </sheetData>
  <sheetProtection sheet="1" objects="1" scenarios="1" formatCells="0" formatColumns="0"/>
  <mergeCells count="38">
    <mergeCell ref="H42:J42"/>
    <mergeCell ref="A35:A36"/>
    <mergeCell ref="H41:J41"/>
    <mergeCell ref="A5:A6"/>
    <mergeCell ref="A7:A8"/>
    <mergeCell ref="A9:A10"/>
    <mergeCell ref="A11:A12"/>
    <mergeCell ref="A13:A14"/>
    <mergeCell ref="A15:A16"/>
    <mergeCell ref="A17:A18"/>
    <mergeCell ref="A33:A34"/>
    <mergeCell ref="A31:A32"/>
    <mergeCell ref="A19:A20"/>
    <mergeCell ref="A21:A22"/>
    <mergeCell ref="A23:A24"/>
    <mergeCell ref="A25:A26"/>
    <mergeCell ref="F11:F12"/>
    <mergeCell ref="F13:F14"/>
    <mergeCell ref="A27:A28"/>
    <mergeCell ref="A29:A30"/>
    <mergeCell ref="F27:F28"/>
    <mergeCell ref="F21:F22"/>
    <mergeCell ref="A1:N1"/>
    <mergeCell ref="F23:F24"/>
    <mergeCell ref="F25:F26"/>
    <mergeCell ref="H43:J43"/>
    <mergeCell ref="H44:J44"/>
    <mergeCell ref="F29:F30"/>
    <mergeCell ref="F31:F32"/>
    <mergeCell ref="F33:F34"/>
    <mergeCell ref="F35:F36"/>
    <mergeCell ref="F15:F16"/>
    <mergeCell ref="F17:F18"/>
    <mergeCell ref="F19:F20"/>
    <mergeCell ref="H3:J3"/>
    <mergeCell ref="F5:F6"/>
    <mergeCell ref="F7:F8"/>
    <mergeCell ref="F9:F10"/>
  </mergeCells>
  <phoneticPr fontId="1" type="noConversion"/>
  <conditionalFormatting sqref="L5:L6 L13:L14 L21:L22 L29:L30 L9:L10 L17:L18 L25:L26 L33:L34 N31:N32 N23:N24 N15:N16 N7:N8 P11:P12 P27:P28 P19:P20">
    <cfRule type="expression" dxfId="0" priority="33">
      <formula>MATCH(L5,$H$60:$H$73,0)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8" tint="0.59999389629810485"/>
    <pageSetUpPr fitToPage="1"/>
  </sheetPr>
  <dimension ref="A1:F24"/>
  <sheetViews>
    <sheetView zoomScaleNormal="100" workbookViewId="0">
      <selection activeCell="E12" sqref="E12"/>
    </sheetView>
  </sheetViews>
  <sheetFormatPr defaultColWidth="8.85546875" defaultRowHeight="12"/>
  <cols>
    <col min="1" max="1" width="8.140625" style="260" customWidth="1"/>
    <col min="2" max="2" width="6.28515625" style="5" customWidth="1"/>
    <col min="3" max="3" width="35.7109375" style="4" customWidth="1"/>
    <col min="4" max="4" width="1.28515625" style="5" bestFit="1" customWidth="1"/>
    <col min="5" max="5" width="35.7109375" style="4" customWidth="1"/>
    <col min="6" max="6" width="4.28515625" style="4" customWidth="1"/>
    <col min="7" max="16384" width="8.85546875" style="4"/>
  </cols>
  <sheetData>
    <row r="1" spans="1:6" s="263" customFormat="1" ht="18">
      <c r="A1" s="397" t="str">
        <f>CONCATENATE(Setup!B3,", ",Setup!B4,", ",Setup!B6)</f>
        <v>ΕΦΟΑ, 1ο Ε2 2014, ΗΡΑΚΛΕΙΟ Ο.Α.Α.</v>
      </c>
      <c r="B1" s="397"/>
      <c r="C1" s="397"/>
      <c r="D1" s="397"/>
      <c r="E1" s="397"/>
      <c r="F1" s="397"/>
    </row>
    <row r="2" spans="1:6" ht="13.15" customHeight="1">
      <c r="A2" s="398" t="str">
        <f>Setup!$B$10</f>
        <v>Νικηφοράκης Σταύρος</v>
      </c>
      <c r="B2" s="398"/>
      <c r="C2" s="398"/>
      <c r="D2" s="398"/>
      <c r="E2" s="398"/>
      <c r="F2" s="398"/>
    </row>
    <row r="3" spans="1:6" s="263" customFormat="1" ht="18">
      <c r="A3" s="267" t="s">
        <v>22</v>
      </c>
      <c r="B3" s="264"/>
      <c r="C3" s="264"/>
      <c r="D3" s="265"/>
      <c r="E3" s="266" t="s">
        <v>31</v>
      </c>
      <c r="F3" s="395" t="s">
        <v>77</v>
      </c>
    </row>
    <row r="4" spans="1:6">
      <c r="A4" s="2" t="s">
        <v>11</v>
      </c>
      <c r="B4" s="2" t="s">
        <v>12</v>
      </c>
      <c r="C4" s="17" t="s">
        <v>32</v>
      </c>
      <c r="D4" s="17"/>
      <c r="E4" s="17" t="s">
        <v>33</v>
      </c>
      <c r="F4" s="396"/>
    </row>
    <row r="5" spans="1:6">
      <c r="A5" s="256" t="s">
        <v>13</v>
      </c>
      <c r="B5" s="253" t="s">
        <v>5512</v>
      </c>
      <c r="C5" s="8" t="s">
        <v>5515</v>
      </c>
      <c r="D5" s="7" t="s">
        <v>18</v>
      </c>
      <c r="E5" s="8" t="s">
        <v>5516</v>
      </c>
      <c r="F5" s="255"/>
    </row>
    <row r="6" spans="1:6">
      <c r="A6" s="256"/>
      <c r="B6" s="253" t="s">
        <v>5512</v>
      </c>
      <c r="C6" s="8" t="s">
        <v>5517</v>
      </c>
      <c r="D6" s="7" t="s">
        <v>5518</v>
      </c>
      <c r="E6" s="8" t="s">
        <v>5519</v>
      </c>
      <c r="F6" s="255"/>
    </row>
    <row r="7" spans="1:6">
      <c r="A7" s="256"/>
      <c r="B7" s="253" t="s">
        <v>5512</v>
      </c>
      <c r="C7" s="8" t="s">
        <v>5520</v>
      </c>
      <c r="D7" s="7" t="s">
        <v>5518</v>
      </c>
      <c r="E7" s="8" t="s">
        <v>5521</v>
      </c>
      <c r="F7" s="255"/>
    </row>
    <row r="8" spans="1:6">
      <c r="A8" s="257"/>
      <c r="B8" s="253" t="s">
        <v>5512</v>
      </c>
      <c r="C8" s="8" t="s">
        <v>5516</v>
      </c>
      <c r="D8" s="7" t="s">
        <v>18</v>
      </c>
      <c r="E8" s="8" t="s">
        <v>5522</v>
      </c>
      <c r="F8" s="255"/>
    </row>
    <row r="9" spans="1:6">
      <c r="A9" s="256" t="s">
        <v>14</v>
      </c>
      <c r="B9" s="253" t="s">
        <v>5512</v>
      </c>
      <c r="C9" s="8" t="s">
        <v>5523</v>
      </c>
      <c r="D9" s="7" t="s">
        <v>18</v>
      </c>
      <c r="E9" s="8" t="s">
        <v>5516</v>
      </c>
      <c r="F9" s="255"/>
    </row>
    <row r="10" spans="1:6">
      <c r="A10" s="257"/>
      <c r="B10" s="253" t="s">
        <v>5512</v>
      </c>
      <c r="C10" s="8" t="s">
        <v>5524</v>
      </c>
      <c r="D10" s="7" t="s">
        <v>5518</v>
      </c>
      <c r="E10" s="8" t="s">
        <v>5525</v>
      </c>
      <c r="F10" s="255"/>
    </row>
    <row r="11" spans="1:6">
      <c r="A11" s="257"/>
      <c r="B11" s="253" t="s">
        <v>5512</v>
      </c>
      <c r="C11" s="8" t="s">
        <v>5526</v>
      </c>
      <c r="D11" s="7" t="s">
        <v>5518</v>
      </c>
      <c r="E11" s="8" t="s">
        <v>5527</v>
      </c>
      <c r="F11" s="255"/>
    </row>
    <row r="12" spans="1:6">
      <c r="A12" s="257"/>
      <c r="B12" s="253" t="s">
        <v>5512</v>
      </c>
      <c r="C12" s="8" t="s">
        <v>5516</v>
      </c>
      <c r="D12" s="7" t="s">
        <v>18</v>
      </c>
      <c r="E12" s="8" t="s">
        <v>5528</v>
      </c>
      <c r="F12" s="255"/>
    </row>
    <row r="13" spans="1:6">
      <c r="C13" s="8"/>
      <c r="D13" s="7"/>
      <c r="E13" s="8"/>
    </row>
    <row r="14" spans="1:6">
      <c r="A14" s="1"/>
    </row>
    <row r="15" spans="1:6">
      <c r="B15" s="3"/>
      <c r="C15" s="8"/>
      <c r="D15" s="7"/>
      <c r="E15" s="8"/>
    </row>
    <row r="16" spans="1:6" ht="18">
      <c r="A16" s="267" t="s">
        <v>22</v>
      </c>
      <c r="B16" s="264"/>
      <c r="C16" s="264"/>
      <c r="D16" s="264"/>
      <c r="E16" s="266" t="s">
        <v>23</v>
      </c>
      <c r="F16" s="395" t="s">
        <v>77</v>
      </c>
    </row>
    <row r="17" spans="1:6">
      <c r="A17" s="2" t="s">
        <v>11</v>
      </c>
      <c r="B17" s="2" t="s">
        <v>12</v>
      </c>
      <c r="C17" s="17" t="s">
        <v>32</v>
      </c>
      <c r="D17" s="17"/>
      <c r="E17" s="17" t="s">
        <v>33</v>
      </c>
      <c r="F17" s="396"/>
    </row>
    <row r="18" spans="1:6">
      <c r="A18" s="256" t="s">
        <v>13</v>
      </c>
      <c r="B18" s="253" t="s">
        <v>5512</v>
      </c>
      <c r="C18" s="8" t="s">
        <v>5529</v>
      </c>
      <c r="D18" s="4" t="s">
        <v>5518</v>
      </c>
      <c r="E18" s="19" t="s">
        <v>5530</v>
      </c>
      <c r="F18" s="255"/>
    </row>
    <row r="19" spans="1:6">
      <c r="A19" s="256"/>
      <c r="B19" s="253" t="s">
        <v>5512</v>
      </c>
      <c r="C19" s="8" t="s">
        <v>5530</v>
      </c>
      <c r="D19" s="4" t="s">
        <v>5518</v>
      </c>
      <c r="E19" s="19" t="s">
        <v>5531</v>
      </c>
      <c r="F19" s="255"/>
    </row>
    <row r="20" spans="1:6">
      <c r="A20" s="256"/>
      <c r="B20" s="253" t="s">
        <v>5512</v>
      </c>
      <c r="C20" s="8" t="s">
        <v>5532</v>
      </c>
      <c r="D20" s="4" t="s">
        <v>5518</v>
      </c>
      <c r="E20" s="19" t="s">
        <v>5530</v>
      </c>
      <c r="F20" s="255"/>
    </row>
    <row r="21" spans="1:6">
      <c r="A21" s="256"/>
      <c r="B21" s="253" t="s">
        <v>5512</v>
      </c>
      <c r="C21" s="8" t="s">
        <v>5530</v>
      </c>
      <c r="D21" s="4" t="s">
        <v>5518</v>
      </c>
      <c r="E21" s="19" t="s">
        <v>5533</v>
      </c>
      <c r="F21" s="255"/>
    </row>
    <row r="22" spans="1:6">
      <c r="A22" s="1"/>
      <c r="B22" s="3"/>
      <c r="C22" s="8"/>
      <c r="D22" s="7"/>
      <c r="E22" s="8"/>
    </row>
    <row r="23" spans="1:6">
      <c r="B23" s="3"/>
      <c r="C23" s="8"/>
      <c r="D23" s="7"/>
      <c r="E23" s="8"/>
    </row>
    <row r="24" spans="1:6">
      <c r="B24" s="3"/>
      <c r="C24" s="8"/>
      <c r="D24" s="7"/>
      <c r="E24" s="8"/>
    </row>
  </sheetData>
  <mergeCells count="4">
    <mergeCell ref="F3:F4"/>
    <mergeCell ref="F16:F17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zoomScaleNormal="100" workbookViewId="0"/>
  </sheetViews>
  <sheetFormatPr defaultColWidth="8.85546875" defaultRowHeight="12.75"/>
  <cols>
    <col min="1" max="16384" width="8.85546875" style="20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3407"/>
  <sheetViews>
    <sheetView zoomScaleNormal="100" workbookViewId="0">
      <pane ySplit="1" topLeftCell="A2994" activePane="bottomLeft" state="frozen"/>
      <selection pane="bottomLeft" activeCell="A3008" sqref="A3008"/>
    </sheetView>
  </sheetViews>
  <sheetFormatPr defaultColWidth="8.85546875" defaultRowHeight="12.75"/>
  <cols>
    <col min="1" max="1" width="10" style="365" customWidth="1"/>
    <col min="2" max="2" width="35.7109375" style="366" customWidth="1"/>
    <col min="3" max="3" width="25.7109375" style="367" customWidth="1"/>
    <col min="4" max="4" width="6.5703125" style="368" bestFit="1" customWidth="1"/>
    <col min="5" max="5" width="9.140625"/>
    <col min="6" max="16384" width="8.85546875" style="281"/>
  </cols>
  <sheetData>
    <row r="1" spans="1:5" ht="11.25">
      <c r="A1" s="213" t="s">
        <v>79</v>
      </c>
      <c r="B1" s="213" t="s">
        <v>6</v>
      </c>
      <c r="C1" s="213" t="s">
        <v>7</v>
      </c>
      <c r="D1" s="280" t="s">
        <v>41</v>
      </c>
      <c r="E1" s="214" t="s">
        <v>51</v>
      </c>
    </row>
    <row r="2" spans="1:5">
      <c r="A2" s="365" t="s">
        <v>104</v>
      </c>
      <c r="B2" s="366" t="s">
        <v>105</v>
      </c>
      <c r="C2" s="367" t="s">
        <v>97</v>
      </c>
      <c r="D2" s="368">
        <v>150</v>
      </c>
      <c r="E2" s="370">
        <v>0</v>
      </c>
    </row>
    <row r="3" spans="1:5">
      <c r="A3" s="365" t="s">
        <v>108</v>
      </c>
      <c r="B3" s="366" t="s">
        <v>109</v>
      </c>
      <c r="C3" s="367" t="s">
        <v>110</v>
      </c>
      <c r="D3" s="368">
        <v>128.5</v>
      </c>
      <c r="E3" s="370">
        <v>0</v>
      </c>
    </row>
    <row r="4" spans="1:5">
      <c r="A4" s="365" t="s">
        <v>117</v>
      </c>
      <c r="B4" s="366" t="s">
        <v>118</v>
      </c>
      <c r="C4" s="367" t="s">
        <v>119</v>
      </c>
      <c r="D4" s="368">
        <v>103.5</v>
      </c>
      <c r="E4" s="370">
        <v>0</v>
      </c>
    </row>
    <row r="5" spans="1:5">
      <c r="A5" s="365" t="s">
        <v>129</v>
      </c>
      <c r="B5" s="366" t="s">
        <v>130</v>
      </c>
      <c r="C5" s="367" t="s">
        <v>131</v>
      </c>
      <c r="D5" s="368">
        <v>72</v>
      </c>
      <c r="E5" s="370">
        <v>0</v>
      </c>
    </row>
    <row r="6" spans="1:5">
      <c r="A6" s="365" t="s">
        <v>135</v>
      </c>
      <c r="B6" s="366" t="s">
        <v>136</v>
      </c>
      <c r="C6" s="367" t="s">
        <v>137</v>
      </c>
      <c r="D6" s="368">
        <v>66.5</v>
      </c>
      <c r="E6" s="370">
        <v>0</v>
      </c>
    </row>
    <row r="7" spans="1:5">
      <c r="A7" s="365" t="s">
        <v>153</v>
      </c>
      <c r="B7" s="366" t="s">
        <v>154</v>
      </c>
      <c r="C7" s="367" t="s">
        <v>123</v>
      </c>
      <c r="D7" s="368">
        <v>65</v>
      </c>
      <c r="E7" s="370">
        <v>0</v>
      </c>
    </row>
    <row r="8" spans="1:5">
      <c r="A8" s="365" t="s">
        <v>185</v>
      </c>
      <c r="B8" s="366" t="s">
        <v>186</v>
      </c>
      <c r="C8" s="367" t="s">
        <v>187</v>
      </c>
      <c r="D8" s="368">
        <v>62.5</v>
      </c>
      <c r="E8" s="370">
        <v>0</v>
      </c>
    </row>
    <row r="9" spans="1:5">
      <c r="A9" s="365" t="s">
        <v>150</v>
      </c>
      <c r="B9" s="366" t="s">
        <v>151</v>
      </c>
      <c r="C9" s="367" t="s">
        <v>152</v>
      </c>
      <c r="D9" s="368">
        <v>60.5</v>
      </c>
      <c r="E9" s="370">
        <v>0</v>
      </c>
    </row>
    <row r="10" spans="1:5">
      <c r="A10" s="365" t="s">
        <v>168</v>
      </c>
      <c r="B10" s="366" t="s">
        <v>169</v>
      </c>
      <c r="C10" s="367" t="s">
        <v>170</v>
      </c>
      <c r="D10" s="368">
        <v>58</v>
      </c>
      <c r="E10" s="370">
        <v>0</v>
      </c>
    </row>
    <row r="11" spans="1:5">
      <c r="A11" s="365" t="s">
        <v>163</v>
      </c>
      <c r="B11" s="366" t="s">
        <v>164</v>
      </c>
      <c r="C11" s="367" t="s">
        <v>165</v>
      </c>
      <c r="D11" s="368">
        <v>52.5</v>
      </c>
      <c r="E11" s="370">
        <v>0</v>
      </c>
    </row>
    <row r="12" spans="1:5">
      <c r="A12" s="365" t="s">
        <v>182</v>
      </c>
      <c r="B12" s="366" t="s">
        <v>183</v>
      </c>
      <c r="C12" s="367" t="s">
        <v>114</v>
      </c>
      <c r="D12" s="368">
        <v>52.5</v>
      </c>
      <c r="E12" s="370">
        <v>0</v>
      </c>
    </row>
    <row r="13" spans="1:5">
      <c r="A13" s="365" t="s">
        <v>156</v>
      </c>
      <c r="B13" s="366" t="s">
        <v>157</v>
      </c>
      <c r="C13" s="367" t="s">
        <v>158</v>
      </c>
      <c r="D13" s="368">
        <v>52.5</v>
      </c>
      <c r="E13" s="370">
        <v>0</v>
      </c>
    </row>
    <row r="14" spans="1:5">
      <c r="A14" s="365" t="s">
        <v>175</v>
      </c>
      <c r="B14" s="366" t="s">
        <v>176</v>
      </c>
      <c r="C14" s="367" t="s">
        <v>114</v>
      </c>
      <c r="D14" s="368">
        <v>52</v>
      </c>
      <c r="E14" s="370">
        <v>0</v>
      </c>
    </row>
    <row r="15" spans="1:5">
      <c r="A15" s="365" t="s">
        <v>179</v>
      </c>
      <c r="B15" s="366" t="s">
        <v>180</v>
      </c>
      <c r="C15" s="367" t="s">
        <v>181</v>
      </c>
      <c r="D15" s="368">
        <v>51.5</v>
      </c>
      <c r="E15" s="370">
        <v>0</v>
      </c>
    </row>
    <row r="16" spans="1:5">
      <c r="A16" s="365" t="s">
        <v>177</v>
      </c>
      <c r="B16" s="366" t="s">
        <v>178</v>
      </c>
      <c r="C16" s="367" t="s">
        <v>158</v>
      </c>
      <c r="D16" s="368">
        <v>50</v>
      </c>
      <c r="E16" s="370">
        <v>0</v>
      </c>
    </row>
    <row r="17" spans="1:5">
      <c r="A17" s="365" t="s">
        <v>191</v>
      </c>
      <c r="B17" s="366" t="s">
        <v>192</v>
      </c>
      <c r="C17" s="367" t="s">
        <v>193</v>
      </c>
      <c r="D17" s="368">
        <v>48.5</v>
      </c>
      <c r="E17" s="370">
        <v>0</v>
      </c>
    </row>
    <row r="18" spans="1:5">
      <c r="A18" s="365" t="s">
        <v>228</v>
      </c>
      <c r="B18" s="366" t="s">
        <v>229</v>
      </c>
      <c r="C18" s="367" t="s">
        <v>162</v>
      </c>
      <c r="D18" s="368">
        <v>47</v>
      </c>
      <c r="E18" s="370">
        <v>0</v>
      </c>
    </row>
    <row r="19" spans="1:5">
      <c r="A19" s="365" t="s">
        <v>202</v>
      </c>
      <c r="B19" s="366" t="s">
        <v>203</v>
      </c>
      <c r="C19" s="367" t="s">
        <v>162</v>
      </c>
      <c r="D19" s="368">
        <v>45</v>
      </c>
      <c r="E19" s="370">
        <v>0</v>
      </c>
    </row>
    <row r="20" spans="1:5">
      <c r="A20" s="365" t="s">
        <v>197</v>
      </c>
      <c r="B20" s="366" t="s">
        <v>198</v>
      </c>
      <c r="C20" s="367" t="s">
        <v>160</v>
      </c>
      <c r="D20" s="368">
        <v>41.5</v>
      </c>
      <c r="E20" s="370">
        <v>0</v>
      </c>
    </row>
    <row r="21" spans="1:5">
      <c r="A21" s="365" t="s">
        <v>211</v>
      </c>
      <c r="B21" s="366" t="s">
        <v>212</v>
      </c>
      <c r="C21" s="367" t="s">
        <v>110</v>
      </c>
      <c r="D21" s="368">
        <v>41.5</v>
      </c>
      <c r="E21" s="370">
        <v>0</v>
      </c>
    </row>
    <row r="22" spans="1:5">
      <c r="A22" s="365" t="s">
        <v>218</v>
      </c>
      <c r="B22" s="366" t="s">
        <v>219</v>
      </c>
      <c r="C22" s="367" t="s">
        <v>162</v>
      </c>
      <c r="D22" s="368">
        <v>40</v>
      </c>
      <c r="E22" s="370">
        <v>0</v>
      </c>
    </row>
    <row r="23" spans="1:5">
      <c r="A23" s="365" t="s">
        <v>215</v>
      </c>
      <c r="B23" s="366" t="s">
        <v>216</v>
      </c>
      <c r="C23" s="367" t="s">
        <v>217</v>
      </c>
      <c r="D23" s="368">
        <v>38</v>
      </c>
      <c r="E23" s="370">
        <v>0</v>
      </c>
    </row>
    <row r="24" spans="1:5">
      <c r="A24" s="365" t="s">
        <v>225</v>
      </c>
      <c r="B24" s="366" t="s">
        <v>226</v>
      </c>
      <c r="C24" s="367" t="s">
        <v>227</v>
      </c>
      <c r="D24" s="368">
        <v>37</v>
      </c>
      <c r="E24" s="370">
        <v>0</v>
      </c>
    </row>
    <row r="25" spans="1:5">
      <c r="A25" s="365" t="s">
        <v>209</v>
      </c>
      <c r="B25" s="366" t="s">
        <v>210</v>
      </c>
      <c r="C25" s="367" t="s">
        <v>181</v>
      </c>
      <c r="D25" s="368">
        <v>36.5</v>
      </c>
      <c r="E25" s="370">
        <v>0</v>
      </c>
    </row>
    <row r="26" spans="1:5">
      <c r="A26" s="365" t="s">
        <v>237</v>
      </c>
      <c r="B26" s="366" t="s">
        <v>238</v>
      </c>
      <c r="C26" s="367" t="s">
        <v>239</v>
      </c>
      <c r="D26" s="368">
        <v>35</v>
      </c>
      <c r="E26" s="370">
        <v>0</v>
      </c>
    </row>
    <row r="27" spans="1:5">
      <c r="A27" s="365" t="s">
        <v>241</v>
      </c>
      <c r="B27" s="366" t="s">
        <v>242</v>
      </c>
      <c r="C27" s="367" t="s">
        <v>243</v>
      </c>
      <c r="D27" s="368">
        <v>32.5</v>
      </c>
      <c r="E27" s="370">
        <v>0</v>
      </c>
    </row>
    <row r="28" spans="1:5">
      <c r="A28" s="365" t="s">
        <v>220</v>
      </c>
      <c r="B28" s="366" t="s">
        <v>221</v>
      </c>
      <c r="C28" s="367" t="s">
        <v>222</v>
      </c>
      <c r="D28" s="368">
        <v>30.5</v>
      </c>
      <c r="E28" s="370">
        <v>0</v>
      </c>
    </row>
    <row r="29" spans="1:5">
      <c r="A29" s="365" t="s">
        <v>252</v>
      </c>
      <c r="B29" s="366" t="s">
        <v>253</v>
      </c>
      <c r="C29" s="367" t="s">
        <v>162</v>
      </c>
      <c r="D29" s="368">
        <v>30</v>
      </c>
      <c r="E29" s="370">
        <v>0</v>
      </c>
    </row>
    <row r="30" spans="1:5">
      <c r="A30" s="365" t="s">
        <v>245</v>
      </c>
      <c r="B30" s="366" t="s">
        <v>246</v>
      </c>
      <c r="C30" s="367" t="s">
        <v>101</v>
      </c>
      <c r="D30" s="368">
        <v>29</v>
      </c>
      <c r="E30" s="370">
        <v>0</v>
      </c>
    </row>
    <row r="31" spans="1:5">
      <c r="A31" s="365" t="s">
        <v>250</v>
      </c>
      <c r="B31" s="366" t="s">
        <v>251</v>
      </c>
      <c r="C31" s="367" t="s">
        <v>103</v>
      </c>
      <c r="D31" s="368">
        <v>29</v>
      </c>
      <c r="E31" s="370">
        <v>0</v>
      </c>
    </row>
    <row r="32" spans="1:5">
      <c r="A32" s="365" t="s">
        <v>231</v>
      </c>
      <c r="B32" s="366" t="s">
        <v>232</v>
      </c>
      <c r="C32" s="367" t="s">
        <v>147</v>
      </c>
      <c r="D32" s="368">
        <v>28.5</v>
      </c>
      <c r="E32" s="370">
        <v>0</v>
      </c>
    </row>
    <row r="33" spans="1:5">
      <c r="A33" s="365" t="s">
        <v>270</v>
      </c>
      <c r="B33" s="366" t="s">
        <v>271</v>
      </c>
      <c r="C33" s="367" t="s">
        <v>119</v>
      </c>
      <c r="D33" s="368">
        <v>28.5</v>
      </c>
      <c r="E33" s="370">
        <v>0</v>
      </c>
    </row>
    <row r="34" spans="1:5">
      <c r="A34" s="365" t="s">
        <v>254</v>
      </c>
      <c r="B34" s="366" t="s">
        <v>255</v>
      </c>
      <c r="C34" s="367" t="s">
        <v>256</v>
      </c>
      <c r="D34" s="368">
        <v>27</v>
      </c>
      <c r="E34" s="370">
        <v>0</v>
      </c>
    </row>
    <row r="35" spans="1:5">
      <c r="A35" s="365" t="s">
        <v>257</v>
      </c>
      <c r="B35" s="366" t="s">
        <v>258</v>
      </c>
      <c r="C35" s="367" t="s">
        <v>259</v>
      </c>
      <c r="D35" s="368">
        <v>26.5</v>
      </c>
      <c r="E35" s="370">
        <v>0</v>
      </c>
    </row>
    <row r="36" spans="1:5">
      <c r="A36" s="365" t="s">
        <v>274</v>
      </c>
      <c r="B36" s="366" t="s">
        <v>275</v>
      </c>
      <c r="C36" s="367" t="s">
        <v>276</v>
      </c>
      <c r="D36" s="368">
        <v>26.5</v>
      </c>
      <c r="E36" s="370">
        <v>0</v>
      </c>
    </row>
    <row r="37" spans="1:5">
      <c r="A37" s="365" t="s">
        <v>260</v>
      </c>
      <c r="B37" s="366" t="s">
        <v>261</v>
      </c>
      <c r="C37" s="367" t="s">
        <v>262</v>
      </c>
      <c r="D37" s="368">
        <v>26.5</v>
      </c>
      <c r="E37" s="370">
        <v>0</v>
      </c>
    </row>
    <row r="38" spans="1:5">
      <c r="A38" s="365" t="s">
        <v>290</v>
      </c>
      <c r="B38" s="366" t="s">
        <v>291</v>
      </c>
      <c r="C38" s="367" t="s">
        <v>292</v>
      </c>
      <c r="D38" s="368">
        <v>26</v>
      </c>
      <c r="E38" s="370">
        <v>0</v>
      </c>
    </row>
    <row r="39" spans="1:5">
      <c r="A39" s="365" t="s">
        <v>234</v>
      </c>
      <c r="B39" s="366" t="s">
        <v>235</v>
      </c>
      <c r="C39" s="367" t="s">
        <v>236</v>
      </c>
      <c r="D39" s="368">
        <v>25.5</v>
      </c>
      <c r="E39" s="370">
        <v>0</v>
      </c>
    </row>
    <row r="40" spans="1:5">
      <c r="A40" s="365" t="s">
        <v>265</v>
      </c>
      <c r="B40" s="366" t="s">
        <v>266</v>
      </c>
      <c r="C40" s="367" t="s">
        <v>165</v>
      </c>
      <c r="D40" s="368">
        <v>24</v>
      </c>
      <c r="E40" s="370">
        <v>0</v>
      </c>
    </row>
    <row r="41" spans="1:5">
      <c r="A41" s="365" t="s">
        <v>267</v>
      </c>
      <c r="B41" s="366" t="s">
        <v>268</v>
      </c>
      <c r="C41" s="367" t="s">
        <v>269</v>
      </c>
      <c r="D41" s="368">
        <v>24</v>
      </c>
      <c r="E41" s="370">
        <v>0</v>
      </c>
    </row>
    <row r="42" spans="1:5">
      <c r="A42" s="365" t="s">
        <v>277</v>
      </c>
      <c r="B42" s="366" t="s">
        <v>278</v>
      </c>
      <c r="C42" s="367" t="s">
        <v>165</v>
      </c>
      <c r="D42" s="368">
        <v>23.5</v>
      </c>
      <c r="E42" s="370">
        <v>0</v>
      </c>
    </row>
    <row r="43" spans="1:5">
      <c r="A43" s="365" t="s">
        <v>288</v>
      </c>
      <c r="B43" s="366" t="s">
        <v>289</v>
      </c>
      <c r="C43" s="367" t="s">
        <v>123</v>
      </c>
      <c r="D43" s="368">
        <v>22</v>
      </c>
      <c r="E43" s="370">
        <v>0</v>
      </c>
    </row>
    <row r="44" spans="1:5">
      <c r="A44" s="365" t="s">
        <v>309</v>
      </c>
      <c r="B44" s="366" t="s">
        <v>310</v>
      </c>
      <c r="C44" s="367" t="s">
        <v>311</v>
      </c>
      <c r="D44" s="368">
        <v>21.5</v>
      </c>
      <c r="E44" s="370">
        <v>0</v>
      </c>
    </row>
    <row r="45" spans="1:5">
      <c r="A45" s="365" t="s">
        <v>335</v>
      </c>
      <c r="B45" s="366" t="s">
        <v>336</v>
      </c>
      <c r="C45" s="367" t="s">
        <v>319</v>
      </c>
      <c r="D45" s="368">
        <v>21</v>
      </c>
      <c r="E45" s="370">
        <v>0</v>
      </c>
    </row>
    <row r="46" spans="1:5">
      <c r="A46" s="365" t="s">
        <v>342</v>
      </c>
      <c r="B46" s="366" t="s">
        <v>343</v>
      </c>
      <c r="C46" s="367" t="s">
        <v>123</v>
      </c>
      <c r="D46" s="368">
        <v>21</v>
      </c>
      <c r="E46" s="370">
        <v>0</v>
      </c>
    </row>
    <row r="47" spans="1:5">
      <c r="A47" s="365" t="s">
        <v>272</v>
      </c>
      <c r="B47" s="366" t="s">
        <v>273</v>
      </c>
      <c r="C47" s="367" t="s">
        <v>158</v>
      </c>
      <c r="D47" s="368">
        <v>20.5</v>
      </c>
      <c r="E47" s="370">
        <v>0</v>
      </c>
    </row>
    <row r="48" spans="1:5">
      <c r="A48" s="365" t="s">
        <v>320</v>
      </c>
      <c r="B48" s="366" t="s">
        <v>321</v>
      </c>
      <c r="C48" s="367" t="s">
        <v>162</v>
      </c>
      <c r="D48" s="368">
        <v>19</v>
      </c>
      <c r="E48" s="370">
        <v>0</v>
      </c>
    </row>
    <row r="49" spans="1:5">
      <c r="A49" s="365" t="s">
        <v>282</v>
      </c>
      <c r="B49" s="366" t="s">
        <v>283</v>
      </c>
      <c r="C49" s="367" t="s">
        <v>953</v>
      </c>
      <c r="D49" s="368">
        <v>18.5</v>
      </c>
      <c r="E49" s="370">
        <v>0</v>
      </c>
    </row>
    <row r="50" spans="1:5">
      <c r="A50" s="365" t="s">
        <v>312</v>
      </c>
      <c r="B50" s="366" t="s">
        <v>313</v>
      </c>
      <c r="C50" s="367" t="s">
        <v>114</v>
      </c>
      <c r="D50" s="368">
        <v>18</v>
      </c>
      <c r="E50" s="370">
        <v>0</v>
      </c>
    </row>
    <row r="51" spans="1:5">
      <c r="A51" s="365" t="s">
        <v>305</v>
      </c>
      <c r="B51" s="366" t="s">
        <v>306</v>
      </c>
      <c r="C51" s="367" t="s">
        <v>307</v>
      </c>
      <c r="D51" s="368">
        <v>17.5</v>
      </c>
      <c r="E51" s="370">
        <v>0</v>
      </c>
    </row>
    <row r="52" spans="1:5">
      <c r="A52" s="365" t="s">
        <v>299</v>
      </c>
      <c r="B52" s="366" t="s">
        <v>300</v>
      </c>
      <c r="C52" s="367" t="s">
        <v>301</v>
      </c>
      <c r="D52" s="368">
        <v>17</v>
      </c>
      <c r="E52" s="370">
        <v>0</v>
      </c>
    </row>
    <row r="53" spans="1:5">
      <c r="A53" s="365" t="s">
        <v>358</v>
      </c>
      <c r="B53" s="366" t="s">
        <v>359</v>
      </c>
      <c r="C53" s="367" t="s">
        <v>160</v>
      </c>
      <c r="D53" s="368">
        <v>16.5</v>
      </c>
      <c r="E53" s="370">
        <v>0</v>
      </c>
    </row>
    <row r="54" spans="1:5">
      <c r="A54" s="365" t="s">
        <v>316</v>
      </c>
      <c r="B54" s="366" t="s">
        <v>317</v>
      </c>
      <c r="C54" s="367" t="s">
        <v>269</v>
      </c>
      <c r="D54" s="368">
        <v>16.5</v>
      </c>
      <c r="E54" s="370">
        <v>0</v>
      </c>
    </row>
    <row r="55" spans="1:5">
      <c r="A55" s="365" t="s">
        <v>349</v>
      </c>
      <c r="B55" s="366" t="s">
        <v>350</v>
      </c>
      <c r="C55" s="367" t="s">
        <v>152</v>
      </c>
      <c r="D55" s="368">
        <v>16.5</v>
      </c>
      <c r="E55" s="370">
        <v>0</v>
      </c>
    </row>
    <row r="56" spans="1:5">
      <c r="A56" s="365" t="s">
        <v>302</v>
      </c>
      <c r="B56" s="366" t="s">
        <v>303</v>
      </c>
      <c r="C56" s="367" t="s">
        <v>334</v>
      </c>
      <c r="D56" s="368">
        <v>16</v>
      </c>
      <c r="E56" s="370">
        <v>0</v>
      </c>
    </row>
    <row r="57" spans="1:5">
      <c r="A57" s="365" t="s">
        <v>295</v>
      </c>
      <c r="B57" s="366" t="s">
        <v>296</v>
      </c>
      <c r="C57" s="367" t="s">
        <v>297</v>
      </c>
      <c r="D57" s="368">
        <v>15.5</v>
      </c>
      <c r="E57" s="370">
        <v>0</v>
      </c>
    </row>
    <row r="58" spans="1:5">
      <c r="A58" s="365" t="s">
        <v>364</v>
      </c>
      <c r="B58" s="366" t="s">
        <v>365</v>
      </c>
      <c r="C58" s="367" t="s">
        <v>348</v>
      </c>
      <c r="D58" s="368">
        <v>14.5</v>
      </c>
      <c r="E58" s="370">
        <v>0</v>
      </c>
    </row>
    <row r="59" spans="1:5">
      <c r="A59" s="365" t="s">
        <v>368</v>
      </c>
      <c r="B59" s="366" t="s">
        <v>369</v>
      </c>
      <c r="C59" s="367" t="s">
        <v>162</v>
      </c>
      <c r="D59" s="368">
        <v>14.5</v>
      </c>
      <c r="E59" s="370">
        <v>0</v>
      </c>
    </row>
    <row r="60" spans="1:5">
      <c r="A60" s="365" t="s">
        <v>351</v>
      </c>
      <c r="B60" s="366" t="s">
        <v>352</v>
      </c>
      <c r="C60" s="367" t="s">
        <v>147</v>
      </c>
      <c r="D60" s="368">
        <v>14</v>
      </c>
      <c r="E60" s="370">
        <v>0</v>
      </c>
    </row>
    <row r="61" spans="1:5">
      <c r="A61" s="365" t="s">
        <v>323</v>
      </c>
      <c r="B61" s="366" t="s">
        <v>324</v>
      </c>
      <c r="C61" s="367" t="s">
        <v>259</v>
      </c>
      <c r="D61" s="368">
        <v>13.5</v>
      </c>
      <c r="E61" s="370">
        <v>0</v>
      </c>
    </row>
    <row r="62" spans="1:5">
      <c r="A62" s="365" t="s">
        <v>411</v>
      </c>
      <c r="B62" s="366" t="s">
        <v>412</v>
      </c>
      <c r="C62" s="367" t="s">
        <v>162</v>
      </c>
      <c r="D62" s="368">
        <v>13.5</v>
      </c>
      <c r="E62" s="370">
        <v>0</v>
      </c>
    </row>
    <row r="63" spans="1:5">
      <c r="A63" s="365" t="s">
        <v>314</v>
      </c>
      <c r="B63" s="366" t="s">
        <v>315</v>
      </c>
      <c r="C63" s="367" t="s">
        <v>304</v>
      </c>
      <c r="D63" s="368">
        <v>13.5</v>
      </c>
      <c r="E63" s="370">
        <v>0</v>
      </c>
    </row>
    <row r="64" spans="1:5">
      <c r="A64" s="365" t="s">
        <v>337</v>
      </c>
      <c r="B64" s="366" t="s">
        <v>338</v>
      </c>
      <c r="C64" s="367" t="s">
        <v>95</v>
      </c>
      <c r="D64" s="368">
        <v>13.5</v>
      </c>
      <c r="E64" s="370">
        <v>0</v>
      </c>
    </row>
    <row r="65" spans="1:5">
      <c r="A65" s="365" t="s">
        <v>332</v>
      </c>
      <c r="B65" s="366" t="s">
        <v>333</v>
      </c>
      <c r="C65" s="367" t="s">
        <v>334</v>
      </c>
      <c r="D65" s="368">
        <v>13</v>
      </c>
      <c r="E65" s="370">
        <v>0</v>
      </c>
    </row>
    <row r="66" spans="1:5">
      <c r="A66" s="365" t="s">
        <v>396</v>
      </c>
      <c r="B66" s="366" t="s">
        <v>397</v>
      </c>
      <c r="C66" s="367" t="s">
        <v>119</v>
      </c>
      <c r="D66" s="368">
        <v>12.5</v>
      </c>
      <c r="E66" s="370">
        <v>0</v>
      </c>
    </row>
    <row r="67" spans="1:5">
      <c r="A67" s="365" t="s">
        <v>361</v>
      </c>
      <c r="B67" s="366" t="s">
        <v>362</v>
      </c>
      <c r="C67" s="367" t="s">
        <v>363</v>
      </c>
      <c r="D67" s="368">
        <v>12.5</v>
      </c>
      <c r="E67" s="370">
        <v>0</v>
      </c>
    </row>
    <row r="68" spans="1:5">
      <c r="A68" s="365" t="s">
        <v>385</v>
      </c>
      <c r="B68" s="366" t="s">
        <v>386</v>
      </c>
      <c r="C68" s="367" t="s">
        <v>190</v>
      </c>
      <c r="D68" s="368">
        <v>12</v>
      </c>
      <c r="E68" s="370">
        <v>0</v>
      </c>
    </row>
    <row r="69" spans="1:5">
      <c r="A69" s="365" t="s">
        <v>406</v>
      </c>
      <c r="B69" s="366" t="s">
        <v>407</v>
      </c>
      <c r="C69" s="367" t="s">
        <v>162</v>
      </c>
      <c r="D69" s="368">
        <v>11.5</v>
      </c>
      <c r="E69" s="370">
        <v>0</v>
      </c>
    </row>
    <row r="70" spans="1:5">
      <c r="A70" s="365" t="s">
        <v>354</v>
      </c>
      <c r="B70" s="366" t="s">
        <v>355</v>
      </c>
      <c r="C70" s="367" t="s">
        <v>356</v>
      </c>
      <c r="D70" s="368">
        <v>11.5</v>
      </c>
      <c r="E70" s="370">
        <v>0</v>
      </c>
    </row>
    <row r="71" spans="1:5">
      <c r="A71" s="365" t="s">
        <v>413</v>
      </c>
      <c r="B71" s="366" t="s">
        <v>414</v>
      </c>
      <c r="C71" s="367" t="s">
        <v>119</v>
      </c>
      <c r="D71" s="368">
        <v>10.5</v>
      </c>
      <c r="E71" s="370">
        <v>0</v>
      </c>
    </row>
    <row r="72" spans="1:5">
      <c r="A72" s="365" t="s">
        <v>376</v>
      </c>
      <c r="B72" s="366" t="s">
        <v>377</v>
      </c>
      <c r="C72" s="367" t="s">
        <v>378</v>
      </c>
      <c r="D72" s="368">
        <v>10.5</v>
      </c>
      <c r="E72" s="370">
        <v>0</v>
      </c>
    </row>
    <row r="73" spans="1:5">
      <c r="A73" s="365" t="s">
        <v>382</v>
      </c>
      <c r="B73" s="366" t="s">
        <v>383</v>
      </c>
      <c r="C73" s="367" t="s">
        <v>116</v>
      </c>
      <c r="D73" s="368">
        <v>10</v>
      </c>
      <c r="E73" s="370">
        <v>0</v>
      </c>
    </row>
    <row r="74" spans="1:5">
      <c r="A74" s="365" t="s">
        <v>374</v>
      </c>
      <c r="B74" s="366" t="s">
        <v>375</v>
      </c>
      <c r="C74" s="367" t="s">
        <v>119</v>
      </c>
      <c r="D74" s="368">
        <v>10</v>
      </c>
      <c r="E74" s="370">
        <v>0</v>
      </c>
    </row>
    <row r="75" spans="1:5">
      <c r="A75" s="365" t="s">
        <v>423</v>
      </c>
      <c r="B75" s="366" t="s">
        <v>424</v>
      </c>
      <c r="C75" s="367" t="s">
        <v>230</v>
      </c>
      <c r="D75" s="368">
        <v>10</v>
      </c>
      <c r="E75" s="370">
        <v>0</v>
      </c>
    </row>
    <row r="76" spans="1:5">
      <c r="A76" s="365" t="s">
        <v>434</v>
      </c>
      <c r="B76" s="366" t="s">
        <v>435</v>
      </c>
      <c r="C76" s="367" t="s">
        <v>119</v>
      </c>
      <c r="D76" s="368">
        <v>10</v>
      </c>
      <c r="E76" s="370">
        <v>0</v>
      </c>
    </row>
    <row r="77" spans="1:5">
      <c r="A77" s="365" t="s">
        <v>512</v>
      </c>
      <c r="B77" s="366" t="s">
        <v>513</v>
      </c>
      <c r="C77" s="367" t="s">
        <v>287</v>
      </c>
      <c r="D77" s="368">
        <v>9.5</v>
      </c>
      <c r="E77" s="370">
        <v>0</v>
      </c>
    </row>
    <row r="78" spans="1:5">
      <c r="A78" s="365" t="s">
        <v>442</v>
      </c>
      <c r="B78" s="366" t="s">
        <v>443</v>
      </c>
      <c r="C78" s="367" t="s">
        <v>119</v>
      </c>
      <c r="D78" s="368">
        <v>9.5</v>
      </c>
      <c r="E78" s="370">
        <v>0</v>
      </c>
    </row>
    <row r="79" spans="1:5">
      <c r="A79" s="365" t="s">
        <v>389</v>
      </c>
      <c r="B79" s="366" t="s">
        <v>390</v>
      </c>
      <c r="C79" s="367" t="s">
        <v>103</v>
      </c>
      <c r="D79" s="368">
        <v>9</v>
      </c>
      <c r="E79" s="370">
        <v>0</v>
      </c>
    </row>
    <row r="80" spans="1:5">
      <c r="A80" s="365" t="s">
        <v>593</v>
      </c>
      <c r="B80" s="366" t="s">
        <v>594</v>
      </c>
      <c r="C80" s="367" t="s">
        <v>116</v>
      </c>
      <c r="D80" s="368">
        <v>9</v>
      </c>
      <c r="E80" s="370">
        <v>0</v>
      </c>
    </row>
    <row r="81" spans="1:5">
      <c r="A81" s="365" t="s">
        <v>371</v>
      </c>
      <c r="B81" s="366" t="s">
        <v>372</v>
      </c>
      <c r="C81" s="367" t="s">
        <v>373</v>
      </c>
      <c r="D81" s="368">
        <v>9</v>
      </c>
      <c r="E81" s="370">
        <v>0</v>
      </c>
    </row>
    <row r="82" spans="1:5">
      <c r="A82" s="365" t="s">
        <v>408</v>
      </c>
      <c r="B82" s="366" t="s">
        <v>409</v>
      </c>
      <c r="C82" s="367" t="s">
        <v>114</v>
      </c>
      <c r="D82" s="368">
        <v>9</v>
      </c>
      <c r="E82" s="370">
        <v>0</v>
      </c>
    </row>
    <row r="83" spans="1:5">
      <c r="A83" s="365" t="s">
        <v>401</v>
      </c>
      <c r="B83" s="366" t="s">
        <v>402</v>
      </c>
      <c r="C83" s="367" t="s">
        <v>224</v>
      </c>
      <c r="D83" s="368">
        <v>8.5</v>
      </c>
      <c r="E83" s="370">
        <v>0</v>
      </c>
    </row>
    <row r="84" spans="1:5">
      <c r="A84" s="365" t="s">
        <v>398</v>
      </c>
      <c r="B84" s="366" t="s">
        <v>399</v>
      </c>
      <c r="C84" s="367" t="s">
        <v>400</v>
      </c>
      <c r="D84" s="368">
        <v>8.5</v>
      </c>
      <c r="E84" s="370">
        <v>0</v>
      </c>
    </row>
    <row r="85" spans="1:5">
      <c r="A85" s="365" t="s">
        <v>436</v>
      </c>
      <c r="B85" s="366" t="s">
        <v>437</v>
      </c>
      <c r="C85" s="367" t="s">
        <v>172</v>
      </c>
      <c r="D85" s="368">
        <v>8.5</v>
      </c>
      <c r="E85" s="370">
        <v>0</v>
      </c>
    </row>
    <row r="86" spans="1:5">
      <c r="A86" s="365" t="s">
        <v>641</v>
      </c>
      <c r="B86" s="366" t="s">
        <v>642</v>
      </c>
      <c r="C86" s="367" t="s">
        <v>287</v>
      </c>
      <c r="D86" s="368">
        <v>8.5</v>
      </c>
      <c r="E86" s="370">
        <v>0</v>
      </c>
    </row>
    <row r="87" spans="1:5">
      <c r="A87" s="365" t="s">
        <v>415</v>
      </c>
      <c r="B87" s="366" t="s">
        <v>416</v>
      </c>
      <c r="C87" s="367" t="s">
        <v>165</v>
      </c>
      <c r="D87" s="368">
        <v>8.5</v>
      </c>
      <c r="E87" s="370">
        <v>0</v>
      </c>
    </row>
    <row r="88" spans="1:5">
      <c r="A88" s="365" t="s">
        <v>425</v>
      </c>
      <c r="B88" s="366" t="s">
        <v>426</v>
      </c>
      <c r="C88" s="367" t="s">
        <v>405</v>
      </c>
      <c r="D88" s="368">
        <v>8</v>
      </c>
      <c r="E88" s="370">
        <v>0</v>
      </c>
    </row>
    <row r="89" spans="1:5">
      <c r="A89" s="365" t="s">
        <v>379</v>
      </c>
      <c r="B89" s="366" t="s">
        <v>380</v>
      </c>
      <c r="C89" s="367" t="s">
        <v>381</v>
      </c>
      <c r="D89" s="368">
        <v>8</v>
      </c>
      <c r="E89" s="370">
        <v>0</v>
      </c>
    </row>
    <row r="90" spans="1:5">
      <c r="A90" s="365" t="s">
        <v>566</v>
      </c>
      <c r="B90" s="366" t="s">
        <v>567</v>
      </c>
      <c r="C90" s="367" t="s">
        <v>568</v>
      </c>
      <c r="D90" s="368">
        <v>8</v>
      </c>
      <c r="E90" s="370">
        <v>0</v>
      </c>
    </row>
    <row r="91" spans="1:5">
      <c r="A91" s="365" t="s">
        <v>394</v>
      </c>
      <c r="B91" s="366" t="s">
        <v>395</v>
      </c>
      <c r="C91" s="367" t="s">
        <v>95</v>
      </c>
      <c r="D91" s="368">
        <v>7.5</v>
      </c>
      <c r="E91" s="370">
        <v>0</v>
      </c>
    </row>
    <row r="92" spans="1:5">
      <c r="A92" s="365" t="s">
        <v>626</v>
      </c>
      <c r="B92" s="366" t="s">
        <v>627</v>
      </c>
      <c r="C92" s="367" t="s">
        <v>196</v>
      </c>
      <c r="D92" s="368">
        <v>7.5</v>
      </c>
      <c r="E92" s="370">
        <v>0</v>
      </c>
    </row>
    <row r="93" spans="1:5">
      <c r="A93" s="365" t="s">
        <v>417</v>
      </c>
      <c r="B93" s="366" t="s">
        <v>418</v>
      </c>
      <c r="C93" s="367" t="s">
        <v>348</v>
      </c>
      <c r="D93" s="368">
        <v>7.5</v>
      </c>
      <c r="E93" s="370">
        <v>0</v>
      </c>
    </row>
    <row r="94" spans="1:5">
      <c r="A94" s="365" t="s">
        <v>706</v>
      </c>
      <c r="B94" s="366" t="s">
        <v>707</v>
      </c>
      <c r="C94" s="367" t="s">
        <v>568</v>
      </c>
      <c r="D94" s="368">
        <v>7.5</v>
      </c>
      <c r="E94" s="370">
        <v>0</v>
      </c>
    </row>
    <row r="95" spans="1:5">
      <c r="A95" s="365" t="s">
        <v>392</v>
      </c>
      <c r="B95" s="366" t="s">
        <v>393</v>
      </c>
      <c r="C95" s="367" t="s">
        <v>103</v>
      </c>
      <c r="D95" s="368">
        <v>7.5</v>
      </c>
      <c r="E95" s="370">
        <v>0</v>
      </c>
    </row>
    <row r="96" spans="1:5">
      <c r="A96" s="365" t="s">
        <v>506</v>
      </c>
      <c r="B96" s="366" t="s">
        <v>507</v>
      </c>
      <c r="C96" s="367" t="s">
        <v>172</v>
      </c>
      <c r="D96" s="368">
        <v>7</v>
      </c>
      <c r="E96" s="370">
        <v>0</v>
      </c>
    </row>
    <row r="97" spans="1:5">
      <c r="A97" s="365" t="s">
        <v>581</v>
      </c>
      <c r="B97" s="366" t="s">
        <v>582</v>
      </c>
      <c r="C97" s="367" t="s">
        <v>190</v>
      </c>
      <c r="D97" s="368">
        <v>6.5</v>
      </c>
      <c r="E97" s="370">
        <v>0</v>
      </c>
    </row>
    <row r="98" spans="1:5">
      <c r="A98" s="365" t="s">
        <v>477</v>
      </c>
      <c r="B98" s="366" t="s">
        <v>478</v>
      </c>
      <c r="C98" s="367" t="s">
        <v>479</v>
      </c>
      <c r="D98" s="368">
        <v>6.5</v>
      </c>
      <c r="E98" s="370">
        <v>0</v>
      </c>
    </row>
    <row r="99" spans="1:5">
      <c r="A99" s="365" t="s">
        <v>432</v>
      </c>
      <c r="B99" s="366" t="s">
        <v>433</v>
      </c>
      <c r="C99" s="367" t="s">
        <v>405</v>
      </c>
      <c r="D99" s="368">
        <v>6.5</v>
      </c>
      <c r="E99" s="370">
        <v>0</v>
      </c>
    </row>
    <row r="100" spans="1:5">
      <c r="A100" s="365" t="s">
        <v>614</v>
      </c>
      <c r="B100" s="366" t="s">
        <v>615</v>
      </c>
      <c r="C100" s="367" t="s">
        <v>373</v>
      </c>
      <c r="D100" s="368">
        <v>6.5</v>
      </c>
      <c r="E100" s="370">
        <v>0</v>
      </c>
    </row>
    <row r="101" spans="1:5">
      <c r="A101" s="365" t="s">
        <v>419</v>
      </c>
      <c r="B101" s="366" t="s">
        <v>420</v>
      </c>
      <c r="C101" s="367" t="s">
        <v>227</v>
      </c>
      <c r="D101" s="368">
        <v>6.5</v>
      </c>
      <c r="E101" s="370">
        <v>0</v>
      </c>
    </row>
    <row r="102" spans="1:5">
      <c r="A102" s="365" t="s">
        <v>431</v>
      </c>
      <c r="B102" s="366" t="s">
        <v>4368</v>
      </c>
      <c r="C102" s="367" t="s">
        <v>217</v>
      </c>
      <c r="D102" s="368">
        <v>6</v>
      </c>
      <c r="E102" s="370">
        <v>0</v>
      </c>
    </row>
    <row r="103" spans="1:5">
      <c r="A103" s="365" t="s">
        <v>440</v>
      </c>
      <c r="B103" s="366" t="s">
        <v>441</v>
      </c>
      <c r="C103" s="367" t="s">
        <v>348</v>
      </c>
      <c r="D103" s="368">
        <v>6</v>
      </c>
      <c r="E103" s="370">
        <v>0</v>
      </c>
    </row>
    <row r="104" spans="1:5">
      <c r="A104" s="365" t="s">
        <v>569</v>
      </c>
      <c r="B104" s="366" t="s">
        <v>570</v>
      </c>
      <c r="C104" s="367" t="s">
        <v>388</v>
      </c>
      <c r="D104" s="368">
        <v>6</v>
      </c>
      <c r="E104" s="370">
        <v>0</v>
      </c>
    </row>
    <row r="105" spans="1:5">
      <c r="A105" s="365" t="s">
        <v>444</v>
      </c>
      <c r="B105" s="366" t="s">
        <v>445</v>
      </c>
      <c r="C105" s="367" t="s">
        <v>348</v>
      </c>
      <c r="D105" s="368">
        <v>6</v>
      </c>
      <c r="E105" s="370">
        <v>0</v>
      </c>
    </row>
    <row r="106" spans="1:5">
      <c r="A106" s="365" t="s">
        <v>438</v>
      </c>
      <c r="B106" s="366" t="s">
        <v>439</v>
      </c>
      <c r="C106" s="367" t="s">
        <v>227</v>
      </c>
      <c r="D106" s="368">
        <v>5.5</v>
      </c>
      <c r="E106" s="370">
        <v>0</v>
      </c>
    </row>
    <row r="107" spans="1:5">
      <c r="A107" s="365" t="s">
        <v>473</v>
      </c>
      <c r="B107" s="366" t="s">
        <v>474</v>
      </c>
      <c r="C107" s="367" t="s">
        <v>1831</v>
      </c>
      <c r="D107" s="368">
        <v>5.5</v>
      </c>
      <c r="E107" s="370">
        <v>0</v>
      </c>
    </row>
    <row r="108" spans="1:5">
      <c r="A108" s="365" t="s">
        <v>427</v>
      </c>
      <c r="B108" s="366" t="s">
        <v>428</v>
      </c>
      <c r="C108" s="367" t="s">
        <v>297</v>
      </c>
      <c r="D108" s="368">
        <v>5.5</v>
      </c>
      <c r="E108" s="370">
        <v>0</v>
      </c>
    </row>
    <row r="109" spans="1:5">
      <c r="A109" s="365" t="s">
        <v>457</v>
      </c>
      <c r="B109" s="366" t="s">
        <v>458</v>
      </c>
      <c r="C109" s="367" t="s">
        <v>162</v>
      </c>
      <c r="D109" s="368">
        <v>5.5</v>
      </c>
      <c r="E109" s="370">
        <v>0</v>
      </c>
    </row>
    <row r="110" spans="1:5">
      <c r="A110" s="365" t="s">
        <v>764</v>
      </c>
      <c r="B110" s="366" t="s">
        <v>765</v>
      </c>
      <c r="C110" s="367" t="s">
        <v>190</v>
      </c>
      <c r="D110" s="368">
        <v>5.5</v>
      </c>
      <c r="E110" s="370">
        <v>0</v>
      </c>
    </row>
    <row r="111" spans="1:5">
      <c r="A111" s="365" t="s">
        <v>740</v>
      </c>
      <c r="B111" s="366" t="s">
        <v>741</v>
      </c>
      <c r="C111" s="367" t="s">
        <v>262</v>
      </c>
      <c r="D111" s="368">
        <v>5.5</v>
      </c>
      <c r="E111" s="370">
        <v>0</v>
      </c>
    </row>
    <row r="112" spans="1:5">
      <c r="A112" s="365" t="s">
        <v>525</v>
      </c>
      <c r="B112" s="366" t="s">
        <v>526</v>
      </c>
      <c r="C112" s="367" t="s">
        <v>114</v>
      </c>
      <c r="D112" s="368">
        <v>5.5</v>
      </c>
      <c r="E112" s="370">
        <v>0</v>
      </c>
    </row>
    <row r="113" spans="1:5">
      <c r="A113" s="365" t="s">
        <v>429</v>
      </c>
      <c r="B113" s="366" t="s">
        <v>430</v>
      </c>
      <c r="C113" s="367" t="s">
        <v>158</v>
      </c>
      <c r="D113" s="368">
        <v>5.5</v>
      </c>
      <c r="E113" s="370">
        <v>0</v>
      </c>
    </row>
    <row r="114" spans="1:5">
      <c r="A114" s="365" t="s">
        <v>504</v>
      </c>
      <c r="B114" s="366" t="s">
        <v>505</v>
      </c>
      <c r="C114" s="367" t="s">
        <v>1831</v>
      </c>
      <c r="D114" s="368">
        <v>5.5</v>
      </c>
      <c r="E114" s="370">
        <v>0</v>
      </c>
    </row>
    <row r="115" spans="1:5">
      <c r="A115" s="365" t="s">
        <v>894</v>
      </c>
      <c r="B115" s="366" t="s">
        <v>895</v>
      </c>
      <c r="C115" s="367" t="s">
        <v>196</v>
      </c>
      <c r="D115" s="368">
        <v>5</v>
      </c>
      <c r="E115" s="370">
        <v>0</v>
      </c>
    </row>
    <row r="116" spans="1:5">
      <c r="A116" s="365" t="s">
        <v>461</v>
      </c>
      <c r="B116" s="366" t="s">
        <v>462</v>
      </c>
      <c r="C116" s="367" t="s">
        <v>217</v>
      </c>
      <c r="D116" s="368">
        <v>5</v>
      </c>
      <c r="E116" s="370">
        <v>0</v>
      </c>
    </row>
    <row r="117" spans="1:5">
      <c r="A117" s="365" t="s">
        <v>492</v>
      </c>
      <c r="B117" s="366" t="s">
        <v>493</v>
      </c>
      <c r="C117" s="367" t="s">
        <v>147</v>
      </c>
      <c r="D117" s="368">
        <v>5</v>
      </c>
      <c r="E117" s="370">
        <v>0</v>
      </c>
    </row>
    <row r="118" spans="1:5">
      <c r="A118" s="365" t="s">
        <v>455</v>
      </c>
      <c r="B118" s="366" t="s">
        <v>456</v>
      </c>
      <c r="C118" s="367" t="s">
        <v>344</v>
      </c>
      <c r="D118" s="368">
        <v>5</v>
      </c>
      <c r="E118" s="370">
        <v>0</v>
      </c>
    </row>
    <row r="119" spans="1:5">
      <c r="A119" s="365" t="s">
        <v>446</v>
      </c>
      <c r="B119" s="366" t="s">
        <v>447</v>
      </c>
      <c r="C119" s="367" t="s">
        <v>256</v>
      </c>
      <c r="D119" s="368">
        <v>5</v>
      </c>
      <c r="E119" s="370">
        <v>0</v>
      </c>
    </row>
    <row r="120" spans="1:5">
      <c r="A120" s="365" t="s">
        <v>465</v>
      </c>
      <c r="B120" s="366" t="s">
        <v>466</v>
      </c>
      <c r="C120" s="367" t="s">
        <v>467</v>
      </c>
      <c r="D120" s="368">
        <v>5</v>
      </c>
      <c r="E120" s="370">
        <v>0</v>
      </c>
    </row>
    <row r="121" spans="1:5">
      <c r="A121" s="365" t="s">
        <v>468</v>
      </c>
      <c r="B121" s="366" t="s">
        <v>469</v>
      </c>
      <c r="C121" s="367" t="s">
        <v>107</v>
      </c>
      <c r="D121" s="368">
        <v>5</v>
      </c>
      <c r="E121" s="370">
        <v>0</v>
      </c>
    </row>
    <row r="122" spans="1:5">
      <c r="A122" s="365" t="s">
        <v>452</v>
      </c>
      <c r="B122" s="366" t="s">
        <v>453</v>
      </c>
      <c r="C122" s="367" t="s">
        <v>236</v>
      </c>
      <c r="D122" s="368">
        <v>5</v>
      </c>
      <c r="E122" s="370">
        <v>0</v>
      </c>
    </row>
    <row r="123" spans="1:5">
      <c r="A123" s="365" t="s">
        <v>500</v>
      </c>
      <c r="B123" s="366" t="s">
        <v>501</v>
      </c>
      <c r="C123" s="367" t="s">
        <v>139</v>
      </c>
      <c r="D123" s="368">
        <v>5</v>
      </c>
      <c r="E123" s="370">
        <v>0</v>
      </c>
    </row>
    <row r="124" spans="1:5">
      <c r="A124" s="365" t="s">
        <v>502</v>
      </c>
      <c r="B124" s="366" t="s">
        <v>503</v>
      </c>
      <c r="C124" s="367" t="s">
        <v>464</v>
      </c>
      <c r="D124" s="368">
        <v>5</v>
      </c>
      <c r="E124" s="370">
        <v>0</v>
      </c>
    </row>
    <row r="125" spans="1:5">
      <c r="A125" s="365" t="s">
        <v>490</v>
      </c>
      <c r="B125" s="366" t="s">
        <v>491</v>
      </c>
      <c r="C125" s="367" t="s">
        <v>405</v>
      </c>
      <c r="D125" s="368">
        <v>4.5</v>
      </c>
      <c r="E125" s="370">
        <v>0</v>
      </c>
    </row>
    <row r="126" spans="1:5">
      <c r="A126" s="365" t="s">
        <v>450</v>
      </c>
      <c r="B126" s="366" t="s">
        <v>451</v>
      </c>
      <c r="C126" s="367" t="s">
        <v>158</v>
      </c>
      <c r="D126" s="368">
        <v>4.5</v>
      </c>
      <c r="E126" s="370">
        <v>0</v>
      </c>
    </row>
    <row r="127" spans="1:5">
      <c r="A127" s="365" t="s">
        <v>495</v>
      </c>
      <c r="B127" s="366" t="s">
        <v>496</v>
      </c>
      <c r="C127" s="367" t="s">
        <v>344</v>
      </c>
      <c r="D127" s="368">
        <v>4.5</v>
      </c>
      <c r="E127" s="370">
        <v>0</v>
      </c>
    </row>
    <row r="128" spans="1:5">
      <c r="A128" s="365" t="s">
        <v>534</v>
      </c>
      <c r="B128" s="366" t="s">
        <v>535</v>
      </c>
      <c r="C128" s="367" t="s">
        <v>165</v>
      </c>
      <c r="D128" s="368">
        <v>4.5</v>
      </c>
      <c r="E128" s="370">
        <v>0</v>
      </c>
    </row>
    <row r="129" spans="1:5">
      <c r="A129" s="365" t="s">
        <v>510</v>
      </c>
      <c r="B129" s="366" t="s">
        <v>511</v>
      </c>
      <c r="C129" s="367" t="s">
        <v>181</v>
      </c>
      <c r="D129" s="368">
        <v>4</v>
      </c>
      <c r="E129" s="370">
        <v>0</v>
      </c>
    </row>
    <row r="130" spans="1:5">
      <c r="A130" s="365" t="s">
        <v>543</v>
      </c>
      <c r="B130" s="366" t="s">
        <v>544</v>
      </c>
      <c r="C130" s="367" t="s">
        <v>1831</v>
      </c>
      <c r="D130" s="368">
        <v>4</v>
      </c>
      <c r="E130" s="370">
        <v>0</v>
      </c>
    </row>
    <row r="131" spans="1:5">
      <c r="A131" s="365" t="s">
        <v>515</v>
      </c>
      <c r="B131" s="366" t="s">
        <v>516</v>
      </c>
      <c r="C131" s="367" t="s">
        <v>187</v>
      </c>
      <c r="D131" s="368">
        <v>4</v>
      </c>
      <c r="E131" s="370">
        <v>0</v>
      </c>
    </row>
    <row r="132" spans="1:5">
      <c r="A132" s="365" t="s">
        <v>518</v>
      </c>
      <c r="B132" s="366" t="s">
        <v>519</v>
      </c>
      <c r="C132" s="367" t="s">
        <v>520</v>
      </c>
      <c r="D132" s="368">
        <v>4</v>
      </c>
      <c r="E132" s="370">
        <v>0</v>
      </c>
    </row>
    <row r="133" spans="1:5">
      <c r="A133" s="365" t="s">
        <v>480</v>
      </c>
      <c r="B133" s="366" t="s">
        <v>481</v>
      </c>
      <c r="C133" s="367" t="s">
        <v>4369</v>
      </c>
      <c r="D133" s="368">
        <v>4</v>
      </c>
      <c r="E133" s="370">
        <v>0</v>
      </c>
    </row>
    <row r="134" spans="1:5">
      <c r="A134" s="365" t="s">
        <v>538</v>
      </c>
      <c r="B134" s="366" t="s">
        <v>539</v>
      </c>
      <c r="C134" s="367" t="s">
        <v>145</v>
      </c>
      <c r="D134" s="368">
        <v>4</v>
      </c>
      <c r="E134" s="370">
        <v>0</v>
      </c>
    </row>
    <row r="135" spans="1:5">
      <c r="A135" s="365" t="s">
        <v>560</v>
      </c>
      <c r="B135" s="366" t="s">
        <v>561</v>
      </c>
      <c r="C135" s="367" t="s">
        <v>162</v>
      </c>
      <c r="D135" s="368">
        <v>4</v>
      </c>
      <c r="E135" s="370">
        <v>0</v>
      </c>
    </row>
    <row r="136" spans="1:5">
      <c r="A136" s="365" t="s">
        <v>487</v>
      </c>
      <c r="B136" s="366" t="s">
        <v>488</v>
      </c>
      <c r="C136" s="367" t="s">
        <v>489</v>
      </c>
      <c r="D136" s="368">
        <v>4</v>
      </c>
      <c r="E136" s="370">
        <v>0</v>
      </c>
    </row>
    <row r="137" spans="1:5">
      <c r="A137" s="365" t="s">
        <v>540</v>
      </c>
      <c r="B137" s="366" t="s">
        <v>541</v>
      </c>
      <c r="C137" s="367" t="s">
        <v>542</v>
      </c>
      <c r="D137" s="368">
        <v>3.5</v>
      </c>
      <c r="E137" s="370">
        <v>0</v>
      </c>
    </row>
    <row r="138" spans="1:5">
      <c r="A138" s="365" t="s">
        <v>590</v>
      </c>
      <c r="B138" s="366" t="s">
        <v>591</v>
      </c>
      <c r="C138" s="367" t="s">
        <v>287</v>
      </c>
      <c r="D138" s="368">
        <v>3.5</v>
      </c>
      <c r="E138" s="370">
        <v>0</v>
      </c>
    </row>
    <row r="139" spans="1:5">
      <c r="A139" s="365" t="s">
        <v>603</v>
      </c>
      <c r="B139" s="366" t="s">
        <v>604</v>
      </c>
      <c r="C139" s="367" t="s">
        <v>139</v>
      </c>
      <c r="D139" s="368">
        <v>3.5</v>
      </c>
      <c r="E139" s="370">
        <v>0</v>
      </c>
    </row>
    <row r="140" spans="1:5">
      <c r="A140" s="365" t="s">
        <v>528</v>
      </c>
      <c r="B140" s="366" t="s">
        <v>529</v>
      </c>
      <c r="C140" s="367" t="s">
        <v>530</v>
      </c>
      <c r="D140" s="368">
        <v>3.5</v>
      </c>
      <c r="E140" s="370">
        <v>0</v>
      </c>
    </row>
    <row r="141" spans="1:5">
      <c r="A141" s="365" t="s">
        <v>531</v>
      </c>
      <c r="B141" s="366" t="s">
        <v>532</v>
      </c>
      <c r="C141" s="367" t="s">
        <v>4370</v>
      </c>
      <c r="D141" s="368">
        <v>3.5</v>
      </c>
      <c r="E141" s="370">
        <v>0</v>
      </c>
    </row>
    <row r="142" spans="1:5">
      <c r="A142" s="365" t="s">
        <v>547</v>
      </c>
      <c r="B142" s="366" t="s">
        <v>548</v>
      </c>
      <c r="C142" s="367" t="s">
        <v>107</v>
      </c>
      <c r="D142" s="368">
        <v>3</v>
      </c>
      <c r="E142" s="370">
        <v>0</v>
      </c>
    </row>
    <row r="143" spans="1:5">
      <c r="A143" s="365" t="s">
        <v>585</v>
      </c>
      <c r="B143" s="366" t="s">
        <v>586</v>
      </c>
      <c r="C143" s="367" t="s">
        <v>147</v>
      </c>
      <c r="D143" s="368">
        <v>3</v>
      </c>
      <c r="E143" s="370">
        <v>0</v>
      </c>
    </row>
    <row r="144" spans="1:5">
      <c r="A144" s="365" t="s">
        <v>552</v>
      </c>
      <c r="B144" s="366" t="s">
        <v>553</v>
      </c>
      <c r="C144" s="367" t="s">
        <v>304</v>
      </c>
      <c r="D144" s="368">
        <v>3</v>
      </c>
      <c r="E144" s="370">
        <v>0</v>
      </c>
    </row>
    <row r="145" spans="1:5">
      <c r="A145" s="365" t="s">
        <v>554</v>
      </c>
      <c r="B145" s="366" t="s">
        <v>555</v>
      </c>
      <c r="C145" s="367" t="s">
        <v>556</v>
      </c>
      <c r="D145" s="368">
        <v>3</v>
      </c>
      <c r="E145" s="370">
        <v>0</v>
      </c>
    </row>
    <row r="146" spans="1:5">
      <c r="A146" s="365" t="s">
        <v>557</v>
      </c>
      <c r="B146" s="366" t="s">
        <v>558</v>
      </c>
      <c r="C146" s="367" t="s">
        <v>559</v>
      </c>
      <c r="D146" s="368">
        <v>3</v>
      </c>
      <c r="E146" s="370">
        <v>0</v>
      </c>
    </row>
    <row r="147" spans="1:5">
      <c r="A147" s="365" t="s">
        <v>597</v>
      </c>
      <c r="B147" s="366" t="s">
        <v>598</v>
      </c>
      <c r="C147" s="367" t="s">
        <v>1082</v>
      </c>
      <c r="D147" s="368">
        <v>3</v>
      </c>
      <c r="E147" s="370">
        <v>0</v>
      </c>
    </row>
    <row r="148" spans="1:5">
      <c r="A148" s="365" t="s">
        <v>612</v>
      </c>
      <c r="B148" s="366" t="s">
        <v>613</v>
      </c>
      <c r="C148" s="367" t="s">
        <v>116</v>
      </c>
      <c r="D148" s="368">
        <v>3</v>
      </c>
      <c r="E148" s="370">
        <v>0</v>
      </c>
    </row>
    <row r="149" spans="1:5">
      <c r="A149" s="365" t="s">
        <v>645</v>
      </c>
      <c r="B149" s="366" t="s">
        <v>646</v>
      </c>
      <c r="C149" s="367" t="s">
        <v>114</v>
      </c>
      <c r="D149" s="368">
        <v>3</v>
      </c>
      <c r="E149" s="370">
        <v>0</v>
      </c>
    </row>
    <row r="150" spans="1:5">
      <c r="A150" s="365" t="s">
        <v>587</v>
      </c>
      <c r="B150" s="366" t="s">
        <v>588</v>
      </c>
      <c r="C150" s="367" t="s">
        <v>147</v>
      </c>
      <c r="D150" s="368">
        <v>3</v>
      </c>
      <c r="E150" s="370">
        <v>0</v>
      </c>
    </row>
    <row r="151" spans="1:5">
      <c r="A151" s="365" t="s">
        <v>574</v>
      </c>
      <c r="B151" s="366" t="s">
        <v>575</v>
      </c>
      <c r="C151" s="367" t="s">
        <v>147</v>
      </c>
      <c r="D151" s="368">
        <v>3</v>
      </c>
      <c r="E151" s="370">
        <v>0</v>
      </c>
    </row>
    <row r="152" spans="1:5">
      <c r="A152" s="365" t="s">
        <v>609</v>
      </c>
      <c r="B152" s="366" t="s">
        <v>610</v>
      </c>
      <c r="C152" s="367" t="s">
        <v>123</v>
      </c>
      <c r="D152" s="368">
        <v>3</v>
      </c>
      <c r="E152" s="370">
        <v>0</v>
      </c>
    </row>
    <row r="153" spans="1:5">
      <c r="A153" s="365" t="s">
        <v>722</v>
      </c>
      <c r="B153" s="366" t="s">
        <v>723</v>
      </c>
      <c r="C153" s="367" t="s">
        <v>400</v>
      </c>
      <c r="D153" s="368">
        <v>2.5</v>
      </c>
      <c r="E153" s="370">
        <v>0</v>
      </c>
    </row>
    <row r="154" spans="1:5">
      <c r="A154" s="365" t="s">
        <v>619</v>
      </c>
      <c r="B154" s="366" t="s">
        <v>620</v>
      </c>
      <c r="C154" s="367" t="s">
        <v>147</v>
      </c>
      <c r="D154" s="368">
        <v>2.5</v>
      </c>
      <c r="E154" s="370">
        <v>0</v>
      </c>
    </row>
    <row r="155" spans="1:5">
      <c r="A155" s="365" t="s">
        <v>4451</v>
      </c>
      <c r="B155" s="366" t="s">
        <v>4371</v>
      </c>
      <c r="C155" s="367" t="s">
        <v>119</v>
      </c>
      <c r="D155" s="368">
        <v>2.5</v>
      </c>
      <c r="E155" s="370">
        <v>0</v>
      </c>
    </row>
    <row r="156" spans="1:5">
      <c r="A156" s="365" t="s">
        <v>549</v>
      </c>
      <c r="B156" s="366" t="s">
        <v>550</v>
      </c>
      <c r="C156" s="367" t="s">
        <v>551</v>
      </c>
      <c r="D156" s="368">
        <v>2.5</v>
      </c>
      <c r="E156" s="370">
        <v>0</v>
      </c>
    </row>
    <row r="157" spans="1:5">
      <c r="A157" s="365" t="s">
        <v>623</v>
      </c>
      <c r="B157" s="366" t="s">
        <v>624</v>
      </c>
      <c r="C157" s="367" t="s">
        <v>479</v>
      </c>
      <c r="D157" s="368">
        <v>2.5</v>
      </c>
      <c r="E157" s="370">
        <v>0</v>
      </c>
    </row>
    <row r="158" spans="1:5">
      <c r="A158" s="365" t="s">
        <v>4452</v>
      </c>
      <c r="B158" s="366" t="s">
        <v>4372</v>
      </c>
      <c r="C158" s="367" t="s">
        <v>119</v>
      </c>
      <c r="D158" s="368">
        <v>2.5</v>
      </c>
      <c r="E158" s="370">
        <v>0</v>
      </c>
    </row>
    <row r="159" spans="1:5">
      <c r="A159" s="365" t="s">
        <v>628</v>
      </c>
      <c r="B159" s="366" t="s">
        <v>629</v>
      </c>
      <c r="C159" s="367" t="s">
        <v>196</v>
      </c>
      <c r="D159" s="368">
        <v>2.5</v>
      </c>
      <c r="E159" s="370">
        <v>0</v>
      </c>
    </row>
    <row r="160" spans="1:5">
      <c r="A160" s="365" t="s">
        <v>563</v>
      </c>
      <c r="B160" s="366" t="s">
        <v>564</v>
      </c>
      <c r="C160" s="367" t="s">
        <v>479</v>
      </c>
      <c r="D160" s="368">
        <v>2.5</v>
      </c>
      <c r="E160" s="370">
        <v>0</v>
      </c>
    </row>
    <row r="161" spans="1:5">
      <c r="A161" s="365" t="s">
        <v>630</v>
      </c>
      <c r="B161" s="366" t="s">
        <v>631</v>
      </c>
      <c r="C161" s="367" t="s">
        <v>632</v>
      </c>
      <c r="D161" s="368">
        <v>2.5</v>
      </c>
      <c r="E161" s="370">
        <v>0</v>
      </c>
    </row>
    <row r="162" spans="1:5">
      <c r="A162" s="365" t="s">
        <v>724</v>
      </c>
      <c r="B162" s="366" t="s">
        <v>725</v>
      </c>
      <c r="C162" s="367" t="s">
        <v>632</v>
      </c>
      <c r="D162" s="368">
        <v>2.5</v>
      </c>
      <c r="E162" s="370">
        <v>0</v>
      </c>
    </row>
    <row r="163" spans="1:5">
      <c r="A163" s="365" t="s">
        <v>571</v>
      </c>
      <c r="B163" s="366" t="s">
        <v>572</v>
      </c>
      <c r="C163" s="367" t="s">
        <v>573</v>
      </c>
      <c r="D163" s="368">
        <v>2.5</v>
      </c>
      <c r="E163" s="370">
        <v>0</v>
      </c>
    </row>
    <row r="164" spans="1:5">
      <c r="A164" s="365" t="s">
        <v>635</v>
      </c>
      <c r="B164" s="366" t="s">
        <v>636</v>
      </c>
      <c r="C164" s="367" t="s">
        <v>348</v>
      </c>
      <c r="D164" s="368">
        <v>2.5</v>
      </c>
      <c r="E164" s="370">
        <v>0</v>
      </c>
    </row>
    <row r="165" spans="1:5">
      <c r="A165" s="365" t="s">
        <v>637</v>
      </c>
      <c r="B165" s="366" t="s">
        <v>638</v>
      </c>
      <c r="C165" s="367" t="s">
        <v>287</v>
      </c>
      <c r="D165" s="368">
        <v>2.5</v>
      </c>
      <c r="E165" s="370">
        <v>0</v>
      </c>
    </row>
    <row r="166" spans="1:5">
      <c r="A166" s="365" t="s">
        <v>4453</v>
      </c>
      <c r="B166" s="366" t="s">
        <v>4373</v>
      </c>
      <c r="C166" s="367" t="s">
        <v>119</v>
      </c>
      <c r="D166" s="368">
        <v>2.5</v>
      </c>
      <c r="E166" s="370">
        <v>0</v>
      </c>
    </row>
    <row r="167" spans="1:5">
      <c r="A167" s="365" t="s">
        <v>639</v>
      </c>
      <c r="B167" s="366" t="s">
        <v>640</v>
      </c>
      <c r="C167" s="367" t="s">
        <v>114</v>
      </c>
      <c r="D167" s="368">
        <v>2.5</v>
      </c>
      <c r="E167" s="370">
        <v>0</v>
      </c>
    </row>
    <row r="168" spans="1:5">
      <c r="A168" s="365" t="s">
        <v>643</v>
      </c>
      <c r="B168" s="366" t="s">
        <v>644</v>
      </c>
      <c r="C168" s="367" t="s">
        <v>243</v>
      </c>
      <c r="D168" s="368">
        <v>2</v>
      </c>
      <c r="E168" s="370">
        <v>0</v>
      </c>
    </row>
    <row r="169" spans="1:5">
      <c r="A169" s="365" t="s">
        <v>781</v>
      </c>
      <c r="B169" s="366" t="s">
        <v>782</v>
      </c>
      <c r="C169" s="367" t="s">
        <v>190</v>
      </c>
      <c r="D169" s="368">
        <v>2</v>
      </c>
      <c r="E169" s="370">
        <v>0</v>
      </c>
    </row>
    <row r="170" spans="1:5">
      <c r="A170" s="365" t="s">
        <v>747</v>
      </c>
      <c r="B170" s="366" t="s">
        <v>748</v>
      </c>
      <c r="C170" s="367" t="s">
        <v>329</v>
      </c>
      <c r="D170" s="368">
        <v>2</v>
      </c>
      <c r="E170" s="370">
        <v>0</v>
      </c>
    </row>
    <row r="171" spans="1:5">
      <c r="A171" s="365" t="s">
        <v>621</v>
      </c>
      <c r="B171" s="366" t="s">
        <v>622</v>
      </c>
      <c r="C171" s="367" t="s">
        <v>123</v>
      </c>
      <c r="D171" s="368">
        <v>2</v>
      </c>
      <c r="E171" s="370">
        <v>0</v>
      </c>
    </row>
    <row r="172" spans="1:5">
      <c r="A172" s="365" t="s">
        <v>595</v>
      </c>
      <c r="B172" s="366" t="s">
        <v>596</v>
      </c>
      <c r="C172" s="367" t="s">
        <v>304</v>
      </c>
      <c r="D172" s="368">
        <v>2</v>
      </c>
      <c r="E172" s="370">
        <v>0</v>
      </c>
    </row>
    <row r="173" spans="1:5">
      <c r="A173" s="365" t="s">
        <v>755</v>
      </c>
      <c r="B173" s="366" t="s">
        <v>756</v>
      </c>
      <c r="C173" s="367" t="s">
        <v>187</v>
      </c>
      <c r="D173" s="368">
        <v>2</v>
      </c>
      <c r="E173" s="370">
        <v>0</v>
      </c>
    </row>
    <row r="174" spans="1:5">
      <c r="A174" s="365" t="s">
        <v>683</v>
      </c>
      <c r="B174" s="366" t="s">
        <v>684</v>
      </c>
      <c r="C174" s="367" t="s">
        <v>287</v>
      </c>
      <c r="D174" s="368">
        <v>2</v>
      </c>
      <c r="E174" s="370">
        <v>0</v>
      </c>
    </row>
    <row r="175" spans="1:5">
      <c r="A175" s="365" t="s">
        <v>599</v>
      </c>
      <c r="B175" s="366" t="s">
        <v>600</v>
      </c>
      <c r="C175" s="367" t="s">
        <v>601</v>
      </c>
      <c r="D175" s="368">
        <v>2</v>
      </c>
      <c r="E175" s="370">
        <v>0</v>
      </c>
    </row>
    <row r="176" spans="1:5">
      <c r="A176" s="365" t="s">
        <v>726</v>
      </c>
      <c r="B176" s="366" t="s">
        <v>727</v>
      </c>
      <c r="C176" s="367" t="s">
        <v>537</v>
      </c>
      <c r="D176" s="368">
        <v>2</v>
      </c>
      <c r="E176" s="370">
        <v>0</v>
      </c>
    </row>
    <row r="177" spans="1:5">
      <c r="A177" s="365" t="s">
        <v>814</v>
      </c>
      <c r="B177" s="366" t="s">
        <v>815</v>
      </c>
      <c r="C177" s="367" t="s">
        <v>348</v>
      </c>
      <c r="D177" s="368">
        <v>2</v>
      </c>
      <c r="E177" s="370">
        <v>0</v>
      </c>
    </row>
    <row r="178" spans="1:5">
      <c r="A178" s="365" t="s">
        <v>768</v>
      </c>
      <c r="B178" s="366" t="s">
        <v>769</v>
      </c>
      <c r="C178" s="367" t="s">
        <v>147</v>
      </c>
      <c r="D178" s="368">
        <v>2</v>
      </c>
      <c r="E178" s="370">
        <v>0</v>
      </c>
    </row>
    <row r="179" spans="1:5">
      <c r="A179" s="365" t="s">
        <v>607</v>
      </c>
      <c r="B179" s="366" t="s">
        <v>608</v>
      </c>
      <c r="C179" s="367" t="s">
        <v>467</v>
      </c>
      <c r="D179" s="368">
        <v>2</v>
      </c>
      <c r="E179" s="370">
        <v>0</v>
      </c>
    </row>
    <row r="180" spans="1:5">
      <c r="A180" s="365" t="s">
        <v>647</v>
      </c>
      <c r="B180" s="366" t="s">
        <v>648</v>
      </c>
      <c r="C180" s="367" t="s">
        <v>601</v>
      </c>
      <c r="D180" s="368">
        <v>1.5</v>
      </c>
      <c r="E180" s="370">
        <v>0</v>
      </c>
    </row>
    <row r="181" spans="1:5">
      <c r="A181" s="365" t="s">
        <v>649</v>
      </c>
      <c r="B181" s="366" t="s">
        <v>650</v>
      </c>
      <c r="C181" s="367" t="s">
        <v>285</v>
      </c>
      <c r="D181" s="368">
        <v>1.5</v>
      </c>
      <c r="E181" s="370">
        <v>0</v>
      </c>
    </row>
    <row r="182" spans="1:5">
      <c r="A182" s="365" t="s">
        <v>651</v>
      </c>
      <c r="B182" s="366" t="s">
        <v>652</v>
      </c>
      <c r="C182" s="367" t="s">
        <v>287</v>
      </c>
      <c r="D182" s="368">
        <v>1.5</v>
      </c>
      <c r="E182" s="370">
        <v>0</v>
      </c>
    </row>
    <row r="183" spans="1:5">
      <c r="A183" s="365" t="s">
        <v>653</v>
      </c>
      <c r="B183" s="366" t="s">
        <v>654</v>
      </c>
      <c r="C183" s="367" t="s">
        <v>601</v>
      </c>
      <c r="D183" s="368">
        <v>1.5</v>
      </c>
      <c r="E183" s="370">
        <v>0</v>
      </c>
    </row>
    <row r="184" spans="1:5">
      <c r="A184" s="365" t="s">
        <v>656</v>
      </c>
      <c r="B184" s="366" t="s">
        <v>657</v>
      </c>
      <c r="C184" s="367" t="s">
        <v>196</v>
      </c>
      <c r="D184" s="368">
        <v>1.5</v>
      </c>
      <c r="E184" s="370">
        <v>0</v>
      </c>
    </row>
    <row r="185" spans="1:5">
      <c r="A185" s="365" t="s">
        <v>658</v>
      </c>
      <c r="B185" s="366" t="s">
        <v>659</v>
      </c>
      <c r="C185" s="367" t="s">
        <v>579</v>
      </c>
      <c r="D185" s="368">
        <v>1.5</v>
      </c>
      <c r="E185" s="370">
        <v>0</v>
      </c>
    </row>
    <row r="186" spans="1:5">
      <c r="A186" s="365" t="s">
        <v>661</v>
      </c>
      <c r="B186" s="366" t="s">
        <v>662</v>
      </c>
      <c r="C186" s="367" t="s">
        <v>559</v>
      </c>
      <c r="D186" s="368">
        <v>1.5</v>
      </c>
      <c r="E186" s="370">
        <v>0</v>
      </c>
    </row>
    <row r="187" spans="1:5">
      <c r="A187" s="365" t="s">
        <v>663</v>
      </c>
      <c r="B187" s="366" t="s">
        <v>664</v>
      </c>
      <c r="C187" s="367" t="s">
        <v>165</v>
      </c>
      <c r="D187" s="368">
        <v>1.5</v>
      </c>
      <c r="E187" s="370">
        <v>0</v>
      </c>
    </row>
    <row r="188" spans="1:5">
      <c r="A188" s="365" t="s">
        <v>665</v>
      </c>
      <c r="B188" s="366" t="s">
        <v>666</v>
      </c>
      <c r="C188" s="367" t="s">
        <v>334</v>
      </c>
      <c r="D188" s="368">
        <v>1.5</v>
      </c>
      <c r="E188" s="370">
        <v>0</v>
      </c>
    </row>
    <row r="189" spans="1:5">
      <c r="A189" s="365" t="s">
        <v>669</v>
      </c>
      <c r="B189" s="366" t="s">
        <v>670</v>
      </c>
      <c r="C189" s="367" t="s">
        <v>217</v>
      </c>
      <c r="D189" s="368">
        <v>1.5</v>
      </c>
      <c r="E189" s="370">
        <v>0</v>
      </c>
    </row>
    <row r="190" spans="1:5">
      <c r="A190" s="365" t="s">
        <v>791</v>
      </c>
      <c r="B190" s="366" t="s">
        <v>792</v>
      </c>
      <c r="C190" s="367" t="s">
        <v>190</v>
      </c>
      <c r="D190" s="368">
        <v>1.5</v>
      </c>
      <c r="E190" s="370">
        <v>0</v>
      </c>
    </row>
    <row r="191" spans="1:5">
      <c r="A191" s="365" t="s">
        <v>674</v>
      </c>
      <c r="B191" s="366" t="s">
        <v>675</v>
      </c>
      <c r="C191" s="367" t="s">
        <v>676</v>
      </c>
      <c r="D191" s="368">
        <v>1.5</v>
      </c>
      <c r="E191" s="370">
        <v>0</v>
      </c>
    </row>
    <row r="192" spans="1:5">
      <c r="A192" s="365" t="s">
        <v>677</v>
      </c>
      <c r="B192" s="366" t="s">
        <v>678</v>
      </c>
      <c r="C192" s="367" t="s">
        <v>679</v>
      </c>
      <c r="D192" s="368">
        <v>1.5</v>
      </c>
      <c r="E192" s="370">
        <v>0</v>
      </c>
    </row>
    <row r="193" spans="1:5">
      <c r="A193" s="365" t="s">
        <v>797</v>
      </c>
      <c r="B193" s="366" t="s">
        <v>798</v>
      </c>
      <c r="C193" s="367" t="s">
        <v>568</v>
      </c>
      <c r="D193" s="368">
        <v>1.5</v>
      </c>
      <c r="E193" s="370">
        <v>0</v>
      </c>
    </row>
    <row r="194" spans="1:5">
      <c r="A194" s="365" t="s">
        <v>681</v>
      </c>
      <c r="B194" s="366" t="s">
        <v>682</v>
      </c>
      <c r="C194" s="367" t="s">
        <v>174</v>
      </c>
      <c r="D194" s="368">
        <v>1.5</v>
      </c>
      <c r="E194" s="370">
        <v>0</v>
      </c>
    </row>
    <row r="195" spans="1:5">
      <c r="A195" s="365" t="s">
        <v>685</v>
      </c>
      <c r="B195" s="366" t="s">
        <v>686</v>
      </c>
      <c r="C195" s="367" t="s">
        <v>162</v>
      </c>
      <c r="D195" s="368">
        <v>1.5</v>
      </c>
      <c r="E195" s="370">
        <v>0</v>
      </c>
    </row>
    <row r="196" spans="1:5">
      <c r="A196" s="365" t="s">
        <v>805</v>
      </c>
      <c r="B196" s="366" t="s">
        <v>806</v>
      </c>
      <c r="C196" s="367" t="s">
        <v>190</v>
      </c>
      <c r="D196" s="368">
        <v>1.5</v>
      </c>
      <c r="E196" s="370">
        <v>0</v>
      </c>
    </row>
    <row r="197" spans="1:5">
      <c r="A197" s="365" t="s">
        <v>688</v>
      </c>
      <c r="B197" s="366" t="s">
        <v>689</v>
      </c>
      <c r="C197" s="367" t="s">
        <v>400</v>
      </c>
      <c r="D197" s="368">
        <v>1.5</v>
      </c>
      <c r="E197" s="370">
        <v>0</v>
      </c>
    </row>
    <row r="198" spans="1:5">
      <c r="A198" s="365" t="s">
        <v>811</v>
      </c>
      <c r="B198" s="366" t="s">
        <v>812</v>
      </c>
      <c r="C198" s="367" t="s">
        <v>287</v>
      </c>
      <c r="D198" s="368">
        <v>1.5</v>
      </c>
      <c r="E198" s="370">
        <v>0</v>
      </c>
    </row>
    <row r="199" spans="1:5">
      <c r="A199" s="365" t="s">
        <v>690</v>
      </c>
      <c r="B199" s="366" t="s">
        <v>691</v>
      </c>
      <c r="C199" s="367" t="s">
        <v>692</v>
      </c>
      <c r="D199" s="368">
        <v>1.5</v>
      </c>
      <c r="E199" s="370">
        <v>0</v>
      </c>
    </row>
    <row r="200" spans="1:5">
      <c r="A200" s="365" t="s">
        <v>735</v>
      </c>
      <c r="B200" s="366" t="s">
        <v>736</v>
      </c>
      <c r="C200" s="367" t="s">
        <v>737</v>
      </c>
      <c r="D200" s="368">
        <v>1.5</v>
      </c>
      <c r="E200" s="370">
        <v>0</v>
      </c>
    </row>
    <row r="201" spans="1:5">
      <c r="A201" s="365" t="s">
        <v>693</v>
      </c>
      <c r="B201" s="366" t="s">
        <v>694</v>
      </c>
      <c r="C201" s="367" t="s">
        <v>695</v>
      </c>
      <c r="D201" s="368">
        <v>1.5</v>
      </c>
      <c r="E201" s="370">
        <v>0</v>
      </c>
    </row>
    <row r="202" spans="1:5">
      <c r="A202" s="365" t="s">
        <v>698</v>
      </c>
      <c r="B202" s="366" t="s">
        <v>699</v>
      </c>
      <c r="C202" s="367" t="s">
        <v>131</v>
      </c>
      <c r="D202" s="368">
        <v>1.5</v>
      </c>
      <c r="E202" s="370">
        <v>0</v>
      </c>
    </row>
    <row r="203" spans="1:5">
      <c r="A203" s="365" t="s">
        <v>822</v>
      </c>
      <c r="B203" s="366" t="s">
        <v>823</v>
      </c>
      <c r="C203" s="367" t="s">
        <v>568</v>
      </c>
      <c r="D203" s="368">
        <v>1.5</v>
      </c>
      <c r="E203" s="370">
        <v>0</v>
      </c>
    </row>
    <row r="204" spans="1:5">
      <c r="A204" s="365" t="s">
        <v>700</v>
      </c>
      <c r="B204" s="366" t="s">
        <v>701</v>
      </c>
      <c r="C204" s="367" t="s">
        <v>692</v>
      </c>
      <c r="D204" s="368">
        <v>1.5</v>
      </c>
      <c r="E204" s="370">
        <v>0</v>
      </c>
    </row>
    <row r="205" spans="1:5">
      <c r="A205" s="365" t="s">
        <v>738</v>
      </c>
      <c r="B205" s="366" t="s">
        <v>739</v>
      </c>
      <c r="C205" s="367" t="s">
        <v>405</v>
      </c>
      <c r="D205" s="368">
        <v>1.5</v>
      </c>
      <c r="E205" s="370">
        <v>0</v>
      </c>
    </row>
    <row r="206" spans="1:5">
      <c r="A206" s="365" t="s">
        <v>703</v>
      </c>
      <c r="B206" s="366" t="s">
        <v>564</v>
      </c>
      <c r="C206" s="367" t="s">
        <v>565</v>
      </c>
      <c r="D206" s="368">
        <v>1.5</v>
      </c>
      <c r="E206" s="370">
        <v>0</v>
      </c>
    </row>
    <row r="207" spans="1:5">
      <c r="A207" s="365" t="s">
        <v>704</v>
      </c>
      <c r="B207" s="366" t="s">
        <v>705</v>
      </c>
      <c r="C207" s="367" t="s">
        <v>224</v>
      </c>
      <c r="D207" s="368">
        <v>1.5</v>
      </c>
      <c r="E207" s="370">
        <v>0</v>
      </c>
    </row>
    <row r="208" spans="1:5">
      <c r="A208" s="365" t="s">
        <v>728</v>
      </c>
      <c r="B208" s="366" t="s">
        <v>729</v>
      </c>
      <c r="C208" s="367" t="s">
        <v>344</v>
      </c>
      <c r="D208" s="368">
        <v>1.5</v>
      </c>
      <c r="E208" s="370">
        <v>0</v>
      </c>
    </row>
    <row r="209" spans="1:5">
      <c r="A209" s="365" t="s">
        <v>742</v>
      </c>
      <c r="B209" s="366" t="s">
        <v>743</v>
      </c>
      <c r="C209" s="367" t="s">
        <v>405</v>
      </c>
      <c r="D209" s="368">
        <v>1.5</v>
      </c>
      <c r="E209" s="370">
        <v>0</v>
      </c>
    </row>
    <row r="210" spans="1:5">
      <c r="A210" s="365" t="s">
        <v>710</v>
      </c>
      <c r="B210" s="366" t="s">
        <v>711</v>
      </c>
      <c r="C210" s="367" t="s">
        <v>344</v>
      </c>
      <c r="D210" s="368">
        <v>1.5</v>
      </c>
      <c r="E210" s="370">
        <v>0</v>
      </c>
    </row>
    <row r="211" spans="1:5">
      <c r="A211" s="365" t="s">
        <v>715</v>
      </c>
      <c r="B211" s="366" t="s">
        <v>716</v>
      </c>
      <c r="C211" s="367" t="s">
        <v>717</v>
      </c>
      <c r="D211" s="368">
        <v>1.5</v>
      </c>
      <c r="E211" s="370">
        <v>0</v>
      </c>
    </row>
    <row r="212" spans="1:5">
      <c r="A212" s="365" t="s">
        <v>720</v>
      </c>
      <c r="B212" s="366" t="s">
        <v>721</v>
      </c>
      <c r="C212" s="367" t="s">
        <v>381</v>
      </c>
      <c r="D212" s="368">
        <v>1.5</v>
      </c>
      <c r="E212" s="370">
        <v>0</v>
      </c>
    </row>
    <row r="213" spans="1:5">
      <c r="A213" s="365" t="s">
        <v>778</v>
      </c>
      <c r="B213" s="366" t="s">
        <v>779</v>
      </c>
      <c r="C213" s="367" t="s">
        <v>601</v>
      </c>
      <c r="D213" s="368">
        <v>1</v>
      </c>
      <c r="E213" s="370">
        <v>0</v>
      </c>
    </row>
    <row r="214" spans="1:5">
      <c r="A214" s="365" t="s">
        <v>783</v>
      </c>
      <c r="B214" s="366" t="s">
        <v>784</v>
      </c>
      <c r="C214" s="367" t="s">
        <v>542</v>
      </c>
      <c r="D214" s="368">
        <v>1</v>
      </c>
      <c r="E214" s="370">
        <v>0</v>
      </c>
    </row>
    <row r="215" spans="1:5">
      <c r="A215" s="365" t="s">
        <v>785</v>
      </c>
      <c r="B215" s="366" t="s">
        <v>786</v>
      </c>
      <c r="C215" s="367" t="s">
        <v>475</v>
      </c>
      <c r="D215" s="368">
        <v>1</v>
      </c>
      <c r="E215" s="370">
        <v>0</v>
      </c>
    </row>
    <row r="216" spans="1:5">
      <c r="A216" s="365" t="s">
        <v>749</v>
      </c>
      <c r="B216" s="366" t="s">
        <v>750</v>
      </c>
      <c r="C216" s="367" t="s">
        <v>201</v>
      </c>
      <c r="D216" s="368">
        <v>1</v>
      </c>
      <c r="E216" s="370">
        <v>0</v>
      </c>
    </row>
    <row r="217" spans="1:5">
      <c r="A217" s="365" t="s">
        <v>751</v>
      </c>
      <c r="B217" s="366" t="s">
        <v>752</v>
      </c>
      <c r="C217" s="367" t="s">
        <v>753</v>
      </c>
      <c r="D217" s="368">
        <v>1</v>
      </c>
      <c r="E217" s="370">
        <v>0</v>
      </c>
    </row>
    <row r="218" spans="1:5">
      <c r="A218" s="365" t="s">
        <v>789</v>
      </c>
      <c r="B218" s="366" t="s">
        <v>790</v>
      </c>
      <c r="C218" s="367" t="s">
        <v>269</v>
      </c>
      <c r="D218" s="368">
        <v>1</v>
      </c>
      <c r="E218" s="370">
        <v>0</v>
      </c>
    </row>
    <row r="219" spans="1:5">
      <c r="A219" s="365" t="s">
        <v>795</v>
      </c>
      <c r="B219" s="366" t="s">
        <v>796</v>
      </c>
      <c r="C219" s="367" t="s">
        <v>196</v>
      </c>
      <c r="D219" s="368">
        <v>1</v>
      </c>
      <c r="E219" s="370">
        <v>0</v>
      </c>
    </row>
    <row r="220" spans="1:5">
      <c r="A220" s="365" t="s">
        <v>775</v>
      </c>
      <c r="B220" s="366" t="s">
        <v>776</v>
      </c>
      <c r="C220" s="367" t="s">
        <v>497</v>
      </c>
      <c r="D220" s="368">
        <v>1</v>
      </c>
      <c r="E220" s="370">
        <v>0</v>
      </c>
    </row>
    <row r="221" spans="1:5">
      <c r="A221" s="365" t="s">
        <v>801</v>
      </c>
      <c r="B221" s="366" t="s">
        <v>802</v>
      </c>
      <c r="C221" s="367" t="s">
        <v>112</v>
      </c>
      <c r="D221" s="368">
        <v>1</v>
      </c>
      <c r="E221" s="370">
        <v>0</v>
      </c>
    </row>
    <row r="222" spans="1:5">
      <c r="A222" s="365" t="s">
        <v>803</v>
      </c>
      <c r="B222" s="366" t="s">
        <v>804</v>
      </c>
      <c r="C222" s="367" t="s">
        <v>319</v>
      </c>
      <c r="D222" s="368">
        <v>1</v>
      </c>
      <c r="E222" s="370">
        <v>0</v>
      </c>
    </row>
    <row r="223" spans="1:5">
      <c r="A223" s="365" t="s">
        <v>807</v>
      </c>
      <c r="B223" s="366" t="s">
        <v>808</v>
      </c>
      <c r="C223" s="367" t="s">
        <v>123</v>
      </c>
      <c r="D223" s="368">
        <v>1</v>
      </c>
      <c r="E223" s="370">
        <v>0</v>
      </c>
    </row>
    <row r="224" spans="1:5">
      <c r="A224" s="365" t="s">
        <v>809</v>
      </c>
      <c r="B224" s="366" t="s">
        <v>810</v>
      </c>
      <c r="C224" s="367" t="s">
        <v>165</v>
      </c>
      <c r="D224" s="368">
        <v>1</v>
      </c>
      <c r="E224" s="370">
        <v>0</v>
      </c>
    </row>
    <row r="225" spans="1:5">
      <c r="A225" s="365" t="s">
        <v>816</v>
      </c>
      <c r="B225" s="366" t="s">
        <v>817</v>
      </c>
      <c r="C225" s="367" t="s">
        <v>162</v>
      </c>
      <c r="D225" s="368">
        <v>1</v>
      </c>
      <c r="E225" s="370">
        <v>0</v>
      </c>
    </row>
    <row r="226" spans="1:5">
      <c r="A226" s="365" t="s">
        <v>825</v>
      </c>
      <c r="B226" s="366" t="s">
        <v>826</v>
      </c>
      <c r="C226" s="367" t="s">
        <v>256</v>
      </c>
      <c r="D226" s="368">
        <v>1</v>
      </c>
      <c r="E226" s="370">
        <v>0</v>
      </c>
    </row>
    <row r="227" spans="1:5">
      <c r="A227" s="365" t="s">
        <v>762</v>
      </c>
      <c r="B227" s="366" t="s">
        <v>763</v>
      </c>
      <c r="C227" s="367" t="s">
        <v>467</v>
      </c>
      <c r="D227" s="368">
        <v>1</v>
      </c>
      <c r="E227" s="370">
        <v>0</v>
      </c>
    </row>
    <row r="228" spans="1:5">
      <c r="A228" s="365" t="s">
        <v>829</v>
      </c>
      <c r="B228" s="366" t="s">
        <v>830</v>
      </c>
      <c r="C228" s="367" t="s">
        <v>692</v>
      </c>
      <c r="D228" s="368">
        <v>1</v>
      </c>
      <c r="E228" s="370">
        <v>0</v>
      </c>
    </row>
    <row r="229" spans="1:5">
      <c r="A229" s="365" t="s">
        <v>832</v>
      </c>
      <c r="B229" s="366" t="s">
        <v>833</v>
      </c>
      <c r="C229" s="367" t="s">
        <v>114</v>
      </c>
      <c r="D229" s="368">
        <v>1</v>
      </c>
      <c r="E229" s="370">
        <v>0</v>
      </c>
    </row>
    <row r="230" spans="1:5">
      <c r="A230" s="365" t="s">
        <v>834</v>
      </c>
      <c r="B230" s="366" t="s">
        <v>835</v>
      </c>
      <c r="C230" s="367" t="s">
        <v>632</v>
      </c>
      <c r="D230" s="368">
        <v>1</v>
      </c>
      <c r="E230" s="370">
        <v>0</v>
      </c>
    </row>
    <row r="231" spans="1:5">
      <c r="A231" s="365" t="s">
        <v>841</v>
      </c>
      <c r="B231" s="366" t="s">
        <v>842</v>
      </c>
      <c r="C231" s="367" t="s">
        <v>230</v>
      </c>
      <c r="D231" s="368">
        <v>1</v>
      </c>
      <c r="E231" s="370">
        <v>0</v>
      </c>
    </row>
    <row r="232" spans="1:5">
      <c r="A232" s="365" t="s">
        <v>845</v>
      </c>
      <c r="B232" s="366" t="s">
        <v>846</v>
      </c>
      <c r="C232" s="367" t="s">
        <v>137</v>
      </c>
      <c r="D232" s="368">
        <v>1</v>
      </c>
      <c r="E232" s="370">
        <v>0</v>
      </c>
    </row>
    <row r="233" spans="1:5">
      <c r="A233" s="365" t="s">
        <v>770</v>
      </c>
      <c r="B233" s="366" t="s">
        <v>771</v>
      </c>
      <c r="C233" s="367" t="s">
        <v>340</v>
      </c>
      <c r="D233" s="368">
        <v>1</v>
      </c>
      <c r="E233" s="370">
        <v>0</v>
      </c>
    </row>
    <row r="234" spans="1:5">
      <c r="A234" s="365" t="s">
        <v>853</v>
      </c>
      <c r="B234" s="366" t="s">
        <v>854</v>
      </c>
      <c r="C234" s="367" t="s">
        <v>103</v>
      </c>
      <c r="D234" s="368">
        <v>1</v>
      </c>
      <c r="E234" s="370">
        <v>0</v>
      </c>
    </row>
    <row r="235" spans="1:5">
      <c r="A235" s="365" t="s">
        <v>863</v>
      </c>
      <c r="B235" s="366" t="s">
        <v>864</v>
      </c>
      <c r="C235" s="367" t="s">
        <v>224</v>
      </c>
      <c r="D235" s="368">
        <v>1</v>
      </c>
      <c r="E235" s="370">
        <v>0</v>
      </c>
    </row>
    <row r="236" spans="1:5">
      <c r="A236" s="365" t="s">
        <v>866</v>
      </c>
      <c r="B236" s="366" t="s">
        <v>867</v>
      </c>
      <c r="C236" s="367" t="s">
        <v>668</v>
      </c>
      <c r="D236" s="368">
        <v>1</v>
      </c>
      <c r="E236" s="370">
        <v>0</v>
      </c>
    </row>
    <row r="237" spans="1:5">
      <c r="A237" s="365" t="s">
        <v>868</v>
      </c>
      <c r="B237" s="366" t="s">
        <v>869</v>
      </c>
      <c r="C237" s="367" t="s">
        <v>165</v>
      </c>
      <c r="D237" s="368">
        <v>1</v>
      </c>
      <c r="E237" s="370">
        <v>0</v>
      </c>
    </row>
    <row r="238" spans="1:5">
      <c r="A238" s="365" t="s">
        <v>870</v>
      </c>
      <c r="B238" s="366" t="s">
        <v>871</v>
      </c>
      <c r="C238" s="367" t="s">
        <v>632</v>
      </c>
      <c r="D238" s="368">
        <v>1</v>
      </c>
      <c r="E238" s="370">
        <v>0</v>
      </c>
    </row>
    <row r="239" spans="1:5">
      <c r="A239" s="365" t="s">
        <v>818</v>
      </c>
      <c r="B239" s="366" t="s">
        <v>819</v>
      </c>
      <c r="C239" s="367" t="s">
        <v>344</v>
      </c>
      <c r="D239" s="368">
        <v>0.5</v>
      </c>
      <c r="E239" s="370">
        <v>0</v>
      </c>
    </row>
    <row r="240" spans="1:5">
      <c r="A240" s="365" t="s">
        <v>760</v>
      </c>
      <c r="B240" s="366" t="s">
        <v>761</v>
      </c>
      <c r="C240" s="367" t="s">
        <v>249</v>
      </c>
      <c r="D240" s="368">
        <v>0.5</v>
      </c>
      <c r="E240" s="370">
        <v>0</v>
      </c>
    </row>
    <row r="241" spans="1:5">
      <c r="A241" s="365" t="s">
        <v>847</v>
      </c>
      <c r="B241" s="366" t="s">
        <v>848</v>
      </c>
      <c r="C241" s="367" t="s">
        <v>794</v>
      </c>
      <c r="D241" s="368">
        <v>0.5</v>
      </c>
      <c r="E241" s="370">
        <v>0</v>
      </c>
    </row>
    <row r="242" spans="1:5">
      <c r="A242" s="365" t="s">
        <v>877</v>
      </c>
      <c r="B242" s="366" t="s">
        <v>878</v>
      </c>
      <c r="C242" s="367" t="s">
        <v>256</v>
      </c>
      <c r="D242" s="368">
        <v>0.5</v>
      </c>
      <c r="E242" s="370">
        <v>0</v>
      </c>
    </row>
    <row r="243" spans="1:5">
      <c r="A243" s="365" t="s">
        <v>879</v>
      </c>
      <c r="B243" s="366" t="s">
        <v>880</v>
      </c>
      <c r="C243" s="367" t="s">
        <v>133</v>
      </c>
      <c r="D243" s="368">
        <v>0</v>
      </c>
      <c r="E243" s="370">
        <v>0</v>
      </c>
    </row>
    <row r="244" spans="1:5">
      <c r="A244" s="365" t="s">
        <v>888</v>
      </c>
      <c r="B244" s="366" t="s">
        <v>889</v>
      </c>
      <c r="C244" s="367" t="s">
        <v>530</v>
      </c>
      <c r="D244" s="368">
        <v>0</v>
      </c>
      <c r="E244" s="370">
        <v>0</v>
      </c>
    </row>
    <row r="245" spans="1:5">
      <c r="A245" s="365" t="s">
        <v>891</v>
      </c>
      <c r="B245" s="366" t="s">
        <v>892</v>
      </c>
      <c r="C245" s="367" t="s">
        <v>190</v>
      </c>
      <c r="D245" s="368">
        <v>0</v>
      </c>
      <c r="E245" s="370">
        <v>0</v>
      </c>
    </row>
    <row r="246" spans="1:5">
      <c r="A246" s="365" t="s">
        <v>900</v>
      </c>
      <c r="B246" s="366" t="s">
        <v>901</v>
      </c>
      <c r="C246" s="367" t="s">
        <v>537</v>
      </c>
      <c r="D246" s="368">
        <v>0</v>
      </c>
      <c r="E246" s="370">
        <v>0</v>
      </c>
    </row>
    <row r="247" spans="1:5">
      <c r="A247" s="365" t="s">
        <v>907</v>
      </c>
      <c r="B247" s="366" t="s">
        <v>908</v>
      </c>
      <c r="C247" s="367" t="s">
        <v>523</v>
      </c>
      <c r="D247" s="368">
        <v>480</v>
      </c>
      <c r="E247" s="370">
        <v>0</v>
      </c>
    </row>
    <row r="248" spans="1:5">
      <c r="A248" s="365" t="s">
        <v>913</v>
      </c>
      <c r="B248" s="366" t="s">
        <v>100</v>
      </c>
      <c r="C248" s="367" t="s">
        <v>101</v>
      </c>
      <c r="D248" s="368">
        <v>333</v>
      </c>
      <c r="E248" s="370">
        <v>0</v>
      </c>
    </row>
    <row r="249" spans="1:5">
      <c r="A249" s="365" t="s">
        <v>910</v>
      </c>
      <c r="B249" s="366" t="s">
        <v>94</v>
      </c>
      <c r="C249" s="367" t="s">
        <v>95</v>
      </c>
      <c r="D249" s="368">
        <v>275.5</v>
      </c>
      <c r="E249" s="370">
        <v>0</v>
      </c>
    </row>
    <row r="250" spans="1:5">
      <c r="A250" s="365" t="s">
        <v>915</v>
      </c>
      <c r="B250" s="366" t="s">
        <v>916</v>
      </c>
      <c r="C250" s="367" t="s">
        <v>123</v>
      </c>
      <c r="D250" s="368">
        <v>261</v>
      </c>
      <c r="E250" s="370">
        <v>0</v>
      </c>
    </row>
    <row r="251" spans="1:5">
      <c r="A251" s="365" t="s">
        <v>920</v>
      </c>
      <c r="B251" s="366" t="s">
        <v>921</v>
      </c>
      <c r="C251" s="367" t="s">
        <v>239</v>
      </c>
      <c r="D251" s="368">
        <v>237</v>
      </c>
      <c r="E251" s="370">
        <v>0</v>
      </c>
    </row>
    <row r="252" spans="1:5">
      <c r="A252" s="365" t="s">
        <v>925</v>
      </c>
      <c r="B252" s="366" t="s">
        <v>926</v>
      </c>
      <c r="C252" s="367" t="s">
        <v>114</v>
      </c>
      <c r="D252" s="368">
        <v>222</v>
      </c>
      <c r="E252" s="370">
        <v>0</v>
      </c>
    </row>
    <row r="253" spans="1:5">
      <c r="A253" s="365" t="s">
        <v>914</v>
      </c>
      <c r="B253" s="366" t="s">
        <v>96</v>
      </c>
      <c r="C253" s="367" t="s">
        <v>97</v>
      </c>
      <c r="D253" s="368">
        <v>217</v>
      </c>
      <c r="E253" s="370">
        <v>0</v>
      </c>
    </row>
    <row r="254" spans="1:5">
      <c r="A254" s="365" t="s">
        <v>934</v>
      </c>
      <c r="B254" s="366" t="s">
        <v>935</v>
      </c>
      <c r="C254" s="367" t="s">
        <v>187</v>
      </c>
      <c r="D254" s="368">
        <v>188</v>
      </c>
      <c r="E254" s="370">
        <v>0</v>
      </c>
    </row>
    <row r="255" spans="1:5">
      <c r="A255" s="365" t="s">
        <v>919</v>
      </c>
      <c r="B255" s="366" t="s">
        <v>98</v>
      </c>
      <c r="C255" s="367" t="s">
        <v>99</v>
      </c>
      <c r="D255" s="368">
        <v>168</v>
      </c>
      <c r="E255" s="370">
        <v>0</v>
      </c>
    </row>
    <row r="256" spans="1:5">
      <c r="A256" s="365" t="s">
        <v>941</v>
      </c>
      <c r="B256" s="366" t="s">
        <v>113</v>
      </c>
      <c r="C256" s="367" t="s">
        <v>114</v>
      </c>
      <c r="D256" s="368">
        <v>164</v>
      </c>
      <c r="E256" s="370">
        <v>0</v>
      </c>
    </row>
    <row r="257" spans="1:5">
      <c r="A257" s="365" t="s">
        <v>940</v>
      </c>
      <c r="B257" s="366" t="s">
        <v>111</v>
      </c>
      <c r="C257" s="367" t="s">
        <v>97</v>
      </c>
      <c r="D257" s="368">
        <v>162.5</v>
      </c>
      <c r="E257" s="370">
        <v>0</v>
      </c>
    </row>
    <row r="258" spans="1:5">
      <c r="A258" s="365" t="s">
        <v>927</v>
      </c>
      <c r="B258" s="366" t="s">
        <v>105</v>
      </c>
      <c r="C258" s="367" t="s">
        <v>97</v>
      </c>
      <c r="D258" s="368">
        <v>160</v>
      </c>
      <c r="E258" s="370">
        <v>0</v>
      </c>
    </row>
    <row r="259" spans="1:5">
      <c r="A259" s="365" t="s">
        <v>936</v>
      </c>
      <c r="B259" s="366" t="s">
        <v>937</v>
      </c>
      <c r="C259" s="367" t="s">
        <v>329</v>
      </c>
      <c r="D259" s="368">
        <v>158</v>
      </c>
      <c r="E259" s="370">
        <v>0</v>
      </c>
    </row>
    <row r="260" spans="1:5">
      <c r="A260" s="365" t="s">
        <v>951</v>
      </c>
      <c r="B260" s="366" t="s">
        <v>952</v>
      </c>
      <c r="C260" s="367" t="s">
        <v>103</v>
      </c>
      <c r="D260" s="368">
        <v>157</v>
      </c>
      <c r="E260" s="370">
        <v>0</v>
      </c>
    </row>
    <row r="261" spans="1:5">
      <c r="A261" s="365" t="s">
        <v>922</v>
      </c>
      <c r="B261" s="366" t="s">
        <v>102</v>
      </c>
      <c r="C261" s="367" t="s">
        <v>103</v>
      </c>
      <c r="D261" s="368">
        <v>154.5</v>
      </c>
      <c r="E261" s="370">
        <v>0</v>
      </c>
    </row>
    <row r="262" spans="1:5">
      <c r="A262" s="365" t="s">
        <v>928</v>
      </c>
      <c r="B262" s="366" t="s">
        <v>106</v>
      </c>
      <c r="C262" s="367" t="s">
        <v>107</v>
      </c>
      <c r="D262" s="368">
        <v>146.5</v>
      </c>
      <c r="E262" s="370">
        <v>0</v>
      </c>
    </row>
    <row r="263" spans="1:5">
      <c r="A263" s="365" t="s">
        <v>938</v>
      </c>
      <c r="B263" s="366" t="s">
        <v>939</v>
      </c>
      <c r="C263" s="367" t="s">
        <v>329</v>
      </c>
      <c r="D263" s="368">
        <v>144</v>
      </c>
      <c r="E263" s="370">
        <v>0</v>
      </c>
    </row>
    <row r="264" spans="1:5">
      <c r="A264" s="365" t="s">
        <v>969</v>
      </c>
      <c r="B264" s="366" t="s">
        <v>970</v>
      </c>
      <c r="C264" s="367" t="s">
        <v>601</v>
      </c>
      <c r="D264" s="368">
        <v>141</v>
      </c>
      <c r="E264" s="370">
        <v>0</v>
      </c>
    </row>
    <row r="265" spans="1:5">
      <c r="A265" s="365" t="s">
        <v>932</v>
      </c>
      <c r="B265" s="366" t="s">
        <v>109</v>
      </c>
      <c r="C265" s="367" t="s">
        <v>110</v>
      </c>
      <c r="D265" s="368">
        <v>134.5</v>
      </c>
      <c r="E265" s="370">
        <v>0</v>
      </c>
    </row>
    <row r="266" spans="1:5">
      <c r="A266" s="365" t="s">
        <v>957</v>
      </c>
      <c r="B266" s="366" t="s">
        <v>958</v>
      </c>
      <c r="C266" s="367" t="s">
        <v>329</v>
      </c>
      <c r="D266" s="368">
        <v>131</v>
      </c>
      <c r="E266" s="370">
        <v>0</v>
      </c>
    </row>
    <row r="267" spans="1:5">
      <c r="A267" s="365" t="s">
        <v>964</v>
      </c>
      <c r="B267" s="366" t="s">
        <v>965</v>
      </c>
      <c r="C267" s="367" t="s">
        <v>966</v>
      </c>
      <c r="D267" s="368">
        <v>124</v>
      </c>
      <c r="E267" s="370">
        <v>0</v>
      </c>
    </row>
    <row r="268" spans="1:5">
      <c r="A268" s="365" t="s">
        <v>985</v>
      </c>
      <c r="B268" s="366" t="s">
        <v>986</v>
      </c>
      <c r="C268" s="367" t="s">
        <v>4374</v>
      </c>
      <c r="D268" s="368">
        <v>120</v>
      </c>
      <c r="E268" s="370">
        <v>0</v>
      </c>
    </row>
    <row r="269" spans="1:5">
      <c r="A269" s="365" t="s">
        <v>978</v>
      </c>
      <c r="B269" s="366" t="s">
        <v>979</v>
      </c>
      <c r="C269" s="367" t="s">
        <v>4375</v>
      </c>
      <c r="D269" s="368">
        <v>117</v>
      </c>
      <c r="E269" s="370">
        <v>0</v>
      </c>
    </row>
    <row r="270" spans="1:5">
      <c r="A270" s="365" t="s">
        <v>962</v>
      </c>
      <c r="B270" s="366" t="s">
        <v>963</v>
      </c>
      <c r="C270" s="367" t="s">
        <v>165</v>
      </c>
      <c r="D270" s="368">
        <v>113</v>
      </c>
      <c r="E270" s="370">
        <v>0</v>
      </c>
    </row>
    <row r="271" spans="1:5">
      <c r="A271" s="365" t="s">
        <v>972</v>
      </c>
      <c r="B271" s="366" t="s">
        <v>973</v>
      </c>
      <c r="C271" s="367" t="s">
        <v>4374</v>
      </c>
      <c r="D271" s="368">
        <v>111</v>
      </c>
      <c r="E271" s="370">
        <v>0</v>
      </c>
    </row>
    <row r="272" spans="1:5">
      <c r="A272" s="365" t="s">
        <v>989</v>
      </c>
      <c r="B272" s="366" t="s">
        <v>990</v>
      </c>
      <c r="C272" s="367" t="s">
        <v>301</v>
      </c>
      <c r="D272" s="368">
        <v>111</v>
      </c>
      <c r="E272" s="370">
        <v>0</v>
      </c>
    </row>
    <row r="273" spans="1:5">
      <c r="A273" s="365" t="s">
        <v>946</v>
      </c>
      <c r="B273" s="366" t="s">
        <v>118</v>
      </c>
      <c r="C273" s="367" t="s">
        <v>119</v>
      </c>
      <c r="D273" s="368">
        <v>109.5</v>
      </c>
      <c r="E273" s="370">
        <v>0</v>
      </c>
    </row>
    <row r="274" spans="1:5">
      <c r="A274" s="365" t="s">
        <v>967</v>
      </c>
      <c r="B274" s="366" t="s">
        <v>968</v>
      </c>
      <c r="C274" s="367" t="s">
        <v>110</v>
      </c>
      <c r="D274" s="368">
        <v>104</v>
      </c>
      <c r="E274" s="370">
        <v>0</v>
      </c>
    </row>
    <row r="275" spans="1:5">
      <c r="A275" s="365" t="s">
        <v>1015</v>
      </c>
      <c r="B275" s="366" t="s">
        <v>1016</v>
      </c>
      <c r="C275" s="367" t="s">
        <v>110</v>
      </c>
      <c r="D275" s="368">
        <v>104</v>
      </c>
      <c r="E275" s="370">
        <v>0</v>
      </c>
    </row>
    <row r="276" spans="1:5">
      <c r="A276" s="365" t="s">
        <v>956</v>
      </c>
      <c r="B276" s="366" t="s">
        <v>122</v>
      </c>
      <c r="C276" s="367" t="s">
        <v>123</v>
      </c>
      <c r="D276" s="368">
        <v>101</v>
      </c>
      <c r="E276" s="370">
        <v>0</v>
      </c>
    </row>
    <row r="277" spans="1:5">
      <c r="A277" s="365" t="s">
        <v>1000</v>
      </c>
      <c r="B277" s="366" t="s">
        <v>1001</v>
      </c>
      <c r="C277" s="367" t="s">
        <v>149</v>
      </c>
      <c r="D277" s="368">
        <v>100</v>
      </c>
      <c r="E277" s="370">
        <v>0</v>
      </c>
    </row>
    <row r="278" spans="1:5">
      <c r="A278" s="365" t="s">
        <v>995</v>
      </c>
      <c r="B278" s="366" t="s">
        <v>996</v>
      </c>
      <c r="C278" s="367" t="s">
        <v>961</v>
      </c>
      <c r="D278" s="368">
        <v>95</v>
      </c>
      <c r="E278" s="370">
        <v>0</v>
      </c>
    </row>
    <row r="279" spans="1:5">
      <c r="A279" s="365" t="s">
        <v>992</v>
      </c>
      <c r="B279" s="366" t="s">
        <v>993</v>
      </c>
      <c r="C279" s="367" t="s">
        <v>961</v>
      </c>
      <c r="D279" s="368">
        <v>95</v>
      </c>
      <c r="E279" s="370">
        <v>0</v>
      </c>
    </row>
    <row r="280" spans="1:5">
      <c r="A280" s="365" t="s">
        <v>950</v>
      </c>
      <c r="B280" s="366" t="s">
        <v>120</v>
      </c>
      <c r="C280" s="367" t="s">
        <v>139</v>
      </c>
      <c r="D280" s="368">
        <v>94</v>
      </c>
      <c r="E280" s="370">
        <v>0</v>
      </c>
    </row>
    <row r="281" spans="1:5">
      <c r="A281" s="365" t="s">
        <v>1039</v>
      </c>
      <c r="B281" s="366" t="s">
        <v>1040</v>
      </c>
      <c r="C281" s="367" t="s">
        <v>329</v>
      </c>
      <c r="D281" s="368">
        <v>94</v>
      </c>
      <c r="E281" s="370">
        <v>0</v>
      </c>
    </row>
    <row r="282" spans="1:5">
      <c r="A282" s="365" t="s">
        <v>944</v>
      </c>
      <c r="B282" s="366" t="s">
        <v>115</v>
      </c>
      <c r="C282" s="367" t="s">
        <v>4376</v>
      </c>
      <c r="D282" s="368">
        <v>92.5</v>
      </c>
      <c r="E282" s="370">
        <v>0</v>
      </c>
    </row>
    <row r="283" spans="1:5">
      <c r="A283" s="365" t="s">
        <v>997</v>
      </c>
      <c r="B283" s="366" t="s">
        <v>998</v>
      </c>
      <c r="C283" s="367" t="s">
        <v>162</v>
      </c>
      <c r="D283" s="368">
        <v>91</v>
      </c>
      <c r="E283" s="370">
        <v>0</v>
      </c>
    </row>
    <row r="284" spans="1:5">
      <c r="A284" s="365" t="s">
        <v>987</v>
      </c>
      <c r="B284" s="366" t="s">
        <v>988</v>
      </c>
      <c r="C284" s="367" t="s">
        <v>147</v>
      </c>
      <c r="D284" s="368">
        <v>90</v>
      </c>
      <c r="E284" s="370">
        <v>0</v>
      </c>
    </row>
    <row r="285" spans="1:5">
      <c r="A285" s="365" t="s">
        <v>959</v>
      </c>
      <c r="B285" s="366" t="s">
        <v>124</v>
      </c>
      <c r="C285" s="367" t="s">
        <v>125</v>
      </c>
      <c r="D285" s="368">
        <v>87</v>
      </c>
      <c r="E285" s="370">
        <v>0</v>
      </c>
    </row>
    <row r="286" spans="1:5">
      <c r="A286" s="365" t="s">
        <v>975</v>
      </c>
      <c r="B286" s="366" t="s">
        <v>126</v>
      </c>
      <c r="C286" s="367" t="s">
        <v>127</v>
      </c>
      <c r="D286" s="368">
        <v>86.5</v>
      </c>
      <c r="E286" s="370">
        <v>0</v>
      </c>
    </row>
    <row r="287" spans="1:5">
      <c r="A287" s="365" t="s">
        <v>976</v>
      </c>
      <c r="B287" s="366" t="s">
        <v>128</v>
      </c>
      <c r="C287" s="367" t="s">
        <v>101</v>
      </c>
      <c r="D287" s="368">
        <v>78.5</v>
      </c>
      <c r="E287" s="370">
        <v>0</v>
      </c>
    </row>
    <row r="288" spans="1:5">
      <c r="A288" s="365" t="s">
        <v>982</v>
      </c>
      <c r="B288" s="366" t="s">
        <v>130</v>
      </c>
      <c r="C288" s="367" t="s">
        <v>131</v>
      </c>
      <c r="D288" s="368">
        <v>77.5</v>
      </c>
      <c r="E288" s="370">
        <v>0</v>
      </c>
    </row>
    <row r="289" spans="1:5">
      <c r="A289" s="365" t="s">
        <v>1002</v>
      </c>
      <c r="B289" s="366" t="s">
        <v>138</v>
      </c>
      <c r="C289" s="367" t="s">
        <v>139</v>
      </c>
      <c r="D289" s="368">
        <v>76.5</v>
      </c>
      <c r="E289" s="370">
        <v>0</v>
      </c>
    </row>
    <row r="290" spans="1:5">
      <c r="A290" s="365" t="s">
        <v>1021</v>
      </c>
      <c r="B290" s="366" t="s">
        <v>1022</v>
      </c>
      <c r="C290" s="367" t="s">
        <v>348</v>
      </c>
      <c r="D290" s="368">
        <v>76</v>
      </c>
      <c r="E290" s="370">
        <v>0</v>
      </c>
    </row>
    <row r="291" spans="1:5">
      <c r="A291" s="365" t="s">
        <v>1026</v>
      </c>
      <c r="B291" s="366" t="s">
        <v>1027</v>
      </c>
      <c r="C291" s="367" t="s">
        <v>329</v>
      </c>
      <c r="D291" s="368">
        <v>76</v>
      </c>
      <c r="E291" s="370">
        <v>0</v>
      </c>
    </row>
    <row r="292" spans="1:5">
      <c r="A292" s="365" t="s">
        <v>1008</v>
      </c>
      <c r="B292" s="366" t="s">
        <v>1009</v>
      </c>
      <c r="C292" s="367" t="s">
        <v>1010</v>
      </c>
      <c r="D292" s="368">
        <v>76</v>
      </c>
      <c r="E292" s="370">
        <v>0</v>
      </c>
    </row>
    <row r="293" spans="1:5">
      <c r="A293" s="365" t="s">
        <v>991</v>
      </c>
      <c r="B293" s="366" t="s">
        <v>134</v>
      </c>
      <c r="C293" s="367" t="s">
        <v>97</v>
      </c>
      <c r="D293" s="368">
        <v>74.5</v>
      </c>
      <c r="E293" s="370">
        <v>0</v>
      </c>
    </row>
    <row r="294" spans="1:5">
      <c r="A294" s="365" t="s">
        <v>1004</v>
      </c>
      <c r="B294" s="366" t="s">
        <v>142</v>
      </c>
      <c r="C294" s="367" t="s">
        <v>121</v>
      </c>
      <c r="D294" s="368">
        <v>74</v>
      </c>
      <c r="E294" s="370">
        <v>0</v>
      </c>
    </row>
    <row r="295" spans="1:5">
      <c r="A295" s="365" t="s">
        <v>1012</v>
      </c>
      <c r="B295" s="366" t="s">
        <v>1013</v>
      </c>
      <c r="C295" s="367" t="s">
        <v>269</v>
      </c>
      <c r="D295" s="368">
        <v>74</v>
      </c>
      <c r="E295" s="370">
        <v>0</v>
      </c>
    </row>
    <row r="296" spans="1:5">
      <c r="A296" s="365" t="s">
        <v>1018</v>
      </c>
      <c r="B296" s="366" t="s">
        <v>154</v>
      </c>
      <c r="C296" s="367" t="s">
        <v>123</v>
      </c>
      <c r="D296" s="368">
        <v>70.5</v>
      </c>
      <c r="E296" s="370">
        <v>0</v>
      </c>
    </row>
    <row r="297" spans="1:5">
      <c r="A297" s="365" t="s">
        <v>1067</v>
      </c>
      <c r="B297" s="366" t="s">
        <v>208</v>
      </c>
      <c r="C297" s="367" t="s">
        <v>497</v>
      </c>
      <c r="D297" s="368">
        <v>70.5</v>
      </c>
      <c r="E297" s="370">
        <v>0</v>
      </c>
    </row>
    <row r="298" spans="1:5">
      <c r="A298" s="365" t="s">
        <v>999</v>
      </c>
      <c r="B298" s="366" t="s">
        <v>136</v>
      </c>
      <c r="C298" s="367" t="s">
        <v>137</v>
      </c>
      <c r="D298" s="368">
        <v>70.5</v>
      </c>
      <c r="E298" s="370">
        <v>0</v>
      </c>
    </row>
    <row r="299" spans="1:5">
      <c r="A299" s="365" t="s">
        <v>984</v>
      </c>
      <c r="B299" s="366" t="s">
        <v>132</v>
      </c>
      <c r="C299" s="367" t="s">
        <v>145</v>
      </c>
      <c r="D299" s="368">
        <v>70</v>
      </c>
      <c r="E299" s="370">
        <v>0</v>
      </c>
    </row>
    <row r="300" spans="1:5">
      <c r="A300" s="365" t="s">
        <v>1090</v>
      </c>
      <c r="B300" s="366" t="s">
        <v>1091</v>
      </c>
      <c r="C300" s="367" t="s">
        <v>2736</v>
      </c>
      <c r="D300" s="368">
        <v>69</v>
      </c>
      <c r="E300" s="370">
        <v>0</v>
      </c>
    </row>
    <row r="301" spans="1:5">
      <c r="A301" s="365" t="s">
        <v>1050</v>
      </c>
      <c r="B301" s="366" t="s">
        <v>1051</v>
      </c>
      <c r="C301" s="367" t="s">
        <v>329</v>
      </c>
      <c r="D301" s="368">
        <v>68</v>
      </c>
      <c r="E301" s="370">
        <v>0</v>
      </c>
    </row>
    <row r="302" spans="1:5">
      <c r="A302" s="365" t="s">
        <v>1003</v>
      </c>
      <c r="B302" s="366" t="s">
        <v>140</v>
      </c>
      <c r="C302" s="367" t="s">
        <v>141</v>
      </c>
      <c r="D302" s="368">
        <v>66.5</v>
      </c>
      <c r="E302" s="370">
        <v>0</v>
      </c>
    </row>
    <row r="303" spans="1:5">
      <c r="A303" s="365" t="s">
        <v>1005</v>
      </c>
      <c r="B303" s="366" t="s">
        <v>143</v>
      </c>
      <c r="C303" s="367" t="s">
        <v>103</v>
      </c>
      <c r="D303" s="368">
        <v>64.5</v>
      </c>
      <c r="E303" s="370">
        <v>0</v>
      </c>
    </row>
    <row r="304" spans="1:5">
      <c r="A304" s="365" t="s">
        <v>1017</v>
      </c>
      <c r="B304" s="366" t="s">
        <v>151</v>
      </c>
      <c r="C304" s="367" t="s">
        <v>152</v>
      </c>
      <c r="D304" s="368">
        <v>64</v>
      </c>
      <c r="E304" s="370">
        <v>0</v>
      </c>
    </row>
    <row r="305" spans="1:5">
      <c r="A305" s="365" t="s">
        <v>1046</v>
      </c>
      <c r="B305" s="366" t="s">
        <v>186</v>
      </c>
      <c r="C305" s="367" t="s">
        <v>187</v>
      </c>
      <c r="D305" s="368">
        <v>62.5</v>
      </c>
      <c r="E305" s="370">
        <v>0</v>
      </c>
    </row>
    <row r="306" spans="1:5">
      <c r="A306" s="365" t="s">
        <v>1006</v>
      </c>
      <c r="B306" s="366" t="s">
        <v>144</v>
      </c>
      <c r="C306" s="367" t="s">
        <v>145</v>
      </c>
      <c r="D306" s="368">
        <v>62.5</v>
      </c>
      <c r="E306" s="370">
        <v>0</v>
      </c>
    </row>
    <row r="307" spans="1:5">
      <c r="A307" s="365" t="s">
        <v>1011</v>
      </c>
      <c r="B307" s="366" t="s">
        <v>148</v>
      </c>
      <c r="C307" s="367" t="s">
        <v>149</v>
      </c>
      <c r="D307" s="368">
        <v>62</v>
      </c>
      <c r="E307" s="370">
        <v>0</v>
      </c>
    </row>
    <row r="308" spans="1:5">
      <c r="A308" s="365" t="s">
        <v>1057</v>
      </c>
      <c r="B308" s="366" t="s">
        <v>200</v>
      </c>
      <c r="C308" s="367" t="s">
        <v>147</v>
      </c>
      <c r="D308" s="368">
        <v>60</v>
      </c>
      <c r="E308" s="370">
        <v>0</v>
      </c>
    </row>
    <row r="309" spans="1:5">
      <c r="A309" s="365" t="s">
        <v>1031</v>
      </c>
      <c r="B309" s="366" t="s">
        <v>169</v>
      </c>
      <c r="C309" s="367" t="s">
        <v>170</v>
      </c>
      <c r="D309" s="368">
        <v>60</v>
      </c>
      <c r="E309" s="370">
        <v>0</v>
      </c>
    </row>
    <row r="310" spans="1:5">
      <c r="A310" s="365" t="s">
        <v>1048</v>
      </c>
      <c r="B310" s="366" t="s">
        <v>188</v>
      </c>
      <c r="C310" s="367" t="s">
        <v>123</v>
      </c>
      <c r="D310" s="368">
        <v>59.5</v>
      </c>
      <c r="E310" s="370">
        <v>0</v>
      </c>
    </row>
    <row r="311" spans="1:5">
      <c r="A311" s="365" t="s">
        <v>1024</v>
      </c>
      <c r="B311" s="366" t="s">
        <v>161</v>
      </c>
      <c r="C311" s="367" t="s">
        <v>162</v>
      </c>
      <c r="D311" s="368">
        <v>59.5</v>
      </c>
      <c r="E311" s="370">
        <v>0</v>
      </c>
    </row>
    <row r="312" spans="1:5">
      <c r="A312" s="365" t="s">
        <v>1079</v>
      </c>
      <c r="B312" s="366" t="s">
        <v>1080</v>
      </c>
      <c r="C312" s="367" t="s">
        <v>329</v>
      </c>
      <c r="D312" s="368">
        <v>59</v>
      </c>
      <c r="E312" s="370">
        <v>0</v>
      </c>
    </row>
    <row r="313" spans="1:5">
      <c r="A313" s="365" t="s">
        <v>1007</v>
      </c>
      <c r="B313" s="366" t="s">
        <v>146</v>
      </c>
      <c r="C313" s="367" t="s">
        <v>147</v>
      </c>
      <c r="D313" s="368">
        <v>59</v>
      </c>
      <c r="E313" s="370">
        <v>0</v>
      </c>
    </row>
    <row r="314" spans="1:5">
      <c r="A314" s="365" t="s">
        <v>1058</v>
      </c>
      <c r="B314" s="366" t="s">
        <v>1059</v>
      </c>
      <c r="C314" s="367" t="s">
        <v>269</v>
      </c>
      <c r="D314" s="368">
        <v>59</v>
      </c>
      <c r="E314" s="370">
        <v>0</v>
      </c>
    </row>
    <row r="315" spans="1:5">
      <c r="A315" s="365" t="s">
        <v>1041</v>
      </c>
      <c r="B315" s="366" t="s">
        <v>183</v>
      </c>
      <c r="C315" s="367" t="s">
        <v>114</v>
      </c>
      <c r="D315" s="368">
        <v>56.5</v>
      </c>
      <c r="E315" s="370">
        <v>0</v>
      </c>
    </row>
    <row r="316" spans="1:5">
      <c r="A316" s="365" t="s">
        <v>1028</v>
      </c>
      <c r="B316" s="366" t="s">
        <v>164</v>
      </c>
      <c r="C316" s="367" t="s">
        <v>165</v>
      </c>
      <c r="D316" s="368">
        <v>56</v>
      </c>
      <c r="E316" s="370">
        <v>0</v>
      </c>
    </row>
    <row r="317" spans="1:5">
      <c r="A317" s="365" t="s">
        <v>1035</v>
      </c>
      <c r="B317" s="366" t="s">
        <v>176</v>
      </c>
      <c r="C317" s="367" t="s">
        <v>114</v>
      </c>
      <c r="D317" s="368">
        <v>55.5</v>
      </c>
      <c r="E317" s="370">
        <v>0</v>
      </c>
    </row>
    <row r="318" spans="1:5">
      <c r="A318" s="365" t="s">
        <v>1042</v>
      </c>
      <c r="B318" s="366" t="s">
        <v>184</v>
      </c>
      <c r="C318" s="367" t="s">
        <v>119</v>
      </c>
      <c r="D318" s="368">
        <v>55.5</v>
      </c>
      <c r="E318" s="370">
        <v>0</v>
      </c>
    </row>
    <row r="319" spans="1:5">
      <c r="A319" s="365" t="s">
        <v>1034</v>
      </c>
      <c r="B319" s="366" t="s">
        <v>173</v>
      </c>
      <c r="C319" s="367" t="s">
        <v>174</v>
      </c>
      <c r="D319" s="368">
        <v>55</v>
      </c>
      <c r="E319" s="370">
        <v>0</v>
      </c>
    </row>
    <row r="320" spans="1:5">
      <c r="A320" s="365" t="s">
        <v>1019</v>
      </c>
      <c r="B320" s="366" t="s">
        <v>155</v>
      </c>
      <c r="C320" s="367" t="s">
        <v>4376</v>
      </c>
      <c r="D320" s="368">
        <v>54.5</v>
      </c>
      <c r="E320" s="370">
        <v>0</v>
      </c>
    </row>
    <row r="321" spans="1:5">
      <c r="A321" s="365" t="s">
        <v>1049</v>
      </c>
      <c r="B321" s="366" t="s">
        <v>189</v>
      </c>
      <c r="C321" s="367" t="s">
        <v>190</v>
      </c>
      <c r="D321" s="368">
        <v>54</v>
      </c>
      <c r="E321" s="370">
        <v>0</v>
      </c>
    </row>
    <row r="322" spans="1:5">
      <c r="A322" s="365" t="s">
        <v>1020</v>
      </c>
      <c r="B322" s="366" t="s">
        <v>157</v>
      </c>
      <c r="C322" s="367" t="s">
        <v>158</v>
      </c>
      <c r="D322" s="368">
        <v>54</v>
      </c>
      <c r="E322" s="370">
        <v>0</v>
      </c>
    </row>
    <row r="323" spans="1:5">
      <c r="A323" s="365" t="s">
        <v>1038</v>
      </c>
      <c r="B323" s="366" t="s">
        <v>180</v>
      </c>
      <c r="C323" s="367" t="s">
        <v>181</v>
      </c>
      <c r="D323" s="368">
        <v>53.5</v>
      </c>
      <c r="E323" s="370">
        <v>0</v>
      </c>
    </row>
    <row r="324" spans="1:5">
      <c r="A324" s="365" t="s">
        <v>1030</v>
      </c>
      <c r="B324" s="366" t="s">
        <v>167</v>
      </c>
      <c r="C324" s="367" t="s">
        <v>125</v>
      </c>
      <c r="D324" s="368">
        <v>52.5</v>
      </c>
      <c r="E324" s="370">
        <v>0</v>
      </c>
    </row>
    <row r="325" spans="1:5">
      <c r="A325" s="365" t="s">
        <v>1068</v>
      </c>
      <c r="B325" s="366" t="s">
        <v>1069</v>
      </c>
      <c r="C325" s="367" t="s">
        <v>259</v>
      </c>
      <c r="D325" s="368">
        <v>52</v>
      </c>
      <c r="E325" s="370">
        <v>0</v>
      </c>
    </row>
    <row r="326" spans="1:5">
      <c r="A326" s="365" t="s">
        <v>1093</v>
      </c>
      <c r="B326" s="366" t="s">
        <v>1094</v>
      </c>
      <c r="C326" s="367" t="s">
        <v>269</v>
      </c>
      <c r="D326" s="368">
        <v>52</v>
      </c>
      <c r="E326" s="370">
        <v>0</v>
      </c>
    </row>
    <row r="327" spans="1:5">
      <c r="A327" s="365" t="s">
        <v>1037</v>
      </c>
      <c r="B327" s="366" t="s">
        <v>178</v>
      </c>
      <c r="C327" s="367" t="s">
        <v>158</v>
      </c>
      <c r="D327" s="368">
        <v>52</v>
      </c>
      <c r="E327" s="370">
        <v>0</v>
      </c>
    </row>
    <row r="328" spans="1:5">
      <c r="A328" s="365" t="s">
        <v>1099</v>
      </c>
      <c r="B328" s="366" t="s">
        <v>1100</v>
      </c>
      <c r="C328" s="367" t="s">
        <v>4377</v>
      </c>
      <c r="D328" s="368">
        <v>52</v>
      </c>
      <c r="E328" s="370">
        <v>0</v>
      </c>
    </row>
    <row r="329" spans="1:5">
      <c r="A329" s="365" t="s">
        <v>1029</v>
      </c>
      <c r="B329" s="366" t="s">
        <v>166</v>
      </c>
      <c r="C329" s="367" t="s">
        <v>110</v>
      </c>
      <c r="D329" s="368">
        <v>50.5</v>
      </c>
      <c r="E329" s="370">
        <v>0</v>
      </c>
    </row>
    <row r="330" spans="1:5">
      <c r="A330" s="365" t="s">
        <v>1070</v>
      </c>
      <c r="B330" s="366" t="s">
        <v>1071</v>
      </c>
      <c r="C330" s="367" t="s">
        <v>201</v>
      </c>
      <c r="D330" s="368">
        <v>50</v>
      </c>
      <c r="E330" s="370">
        <v>0</v>
      </c>
    </row>
    <row r="331" spans="1:5">
      <c r="A331" s="365" t="s">
        <v>1065</v>
      </c>
      <c r="B331" s="366" t="s">
        <v>1066</v>
      </c>
      <c r="C331" s="367" t="s">
        <v>217</v>
      </c>
      <c r="D331" s="368">
        <v>50</v>
      </c>
      <c r="E331" s="370">
        <v>0</v>
      </c>
    </row>
    <row r="332" spans="1:5">
      <c r="A332" s="365" t="s">
        <v>1052</v>
      </c>
      <c r="B332" s="366" t="s">
        <v>192</v>
      </c>
      <c r="C332" s="367" t="s">
        <v>193</v>
      </c>
      <c r="D332" s="368">
        <v>50</v>
      </c>
      <c r="E332" s="370">
        <v>0</v>
      </c>
    </row>
    <row r="333" spans="1:5">
      <c r="A333" s="365" t="s">
        <v>1033</v>
      </c>
      <c r="B333" s="366" t="s">
        <v>171</v>
      </c>
      <c r="C333" s="367" t="s">
        <v>172</v>
      </c>
      <c r="D333" s="368">
        <v>49.5</v>
      </c>
      <c r="E333" s="370">
        <v>0</v>
      </c>
    </row>
    <row r="334" spans="1:5">
      <c r="A334" s="365" t="s">
        <v>1054</v>
      </c>
      <c r="B334" s="366" t="s">
        <v>195</v>
      </c>
      <c r="C334" s="367" t="s">
        <v>196</v>
      </c>
      <c r="D334" s="368">
        <v>48.5</v>
      </c>
      <c r="E334" s="370">
        <v>0</v>
      </c>
    </row>
    <row r="335" spans="1:5">
      <c r="A335" s="365" t="s">
        <v>1119</v>
      </c>
      <c r="B335" s="366" t="s">
        <v>1120</v>
      </c>
      <c r="C335" s="367" t="s">
        <v>520</v>
      </c>
      <c r="D335" s="368">
        <v>48</v>
      </c>
      <c r="E335" s="370">
        <v>0</v>
      </c>
    </row>
    <row r="336" spans="1:5">
      <c r="A336" s="365" t="s">
        <v>1088</v>
      </c>
      <c r="B336" s="366" t="s">
        <v>1089</v>
      </c>
      <c r="C336" s="367" t="s">
        <v>348</v>
      </c>
      <c r="D336" s="368">
        <v>48</v>
      </c>
      <c r="E336" s="370">
        <v>0</v>
      </c>
    </row>
    <row r="337" spans="1:5">
      <c r="A337" s="365" t="s">
        <v>1056</v>
      </c>
      <c r="B337" s="366" t="s">
        <v>199</v>
      </c>
      <c r="C337" s="367" t="s">
        <v>114</v>
      </c>
      <c r="D337" s="368">
        <v>48</v>
      </c>
      <c r="E337" s="370">
        <v>0</v>
      </c>
    </row>
    <row r="338" spans="1:5">
      <c r="A338" s="365" t="s">
        <v>1023</v>
      </c>
      <c r="B338" s="366" t="s">
        <v>159</v>
      </c>
      <c r="C338" s="367" t="s">
        <v>160</v>
      </c>
      <c r="D338" s="368">
        <v>48</v>
      </c>
      <c r="E338" s="370">
        <v>0</v>
      </c>
    </row>
    <row r="339" spans="1:5">
      <c r="A339" s="365" t="s">
        <v>1103</v>
      </c>
      <c r="B339" s="366" t="s">
        <v>229</v>
      </c>
      <c r="C339" s="367" t="s">
        <v>162</v>
      </c>
      <c r="D339" s="368">
        <v>47</v>
      </c>
      <c r="E339" s="370">
        <v>0</v>
      </c>
    </row>
    <row r="340" spans="1:5">
      <c r="A340" s="365" t="s">
        <v>1055</v>
      </c>
      <c r="B340" s="366" t="s">
        <v>198</v>
      </c>
      <c r="C340" s="367" t="s">
        <v>160</v>
      </c>
      <c r="D340" s="368">
        <v>45</v>
      </c>
      <c r="E340" s="370">
        <v>0</v>
      </c>
    </row>
    <row r="341" spans="1:5">
      <c r="A341" s="365" t="s">
        <v>1178</v>
      </c>
      <c r="B341" s="366" t="s">
        <v>1179</v>
      </c>
      <c r="C341" s="367" t="s">
        <v>116</v>
      </c>
      <c r="D341" s="368">
        <v>45</v>
      </c>
      <c r="E341" s="370">
        <v>0</v>
      </c>
    </row>
    <row r="342" spans="1:5">
      <c r="A342" s="365" t="s">
        <v>1060</v>
      </c>
      <c r="B342" s="366" t="s">
        <v>203</v>
      </c>
      <c r="C342" s="367" t="s">
        <v>162</v>
      </c>
      <c r="D342" s="368">
        <v>45</v>
      </c>
      <c r="E342" s="370">
        <v>0</v>
      </c>
    </row>
    <row r="343" spans="1:5">
      <c r="A343" s="365" t="s">
        <v>1086</v>
      </c>
      <c r="B343" s="366" t="s">
        <v>1087</v>
      </c>
      <c r="C343" s="367" t="s">
        <v>239</v>
      </c>
      <c r="D343" s="368">
        <v>45</v>
      </c>
      <c r="E343" s="370">
        <v>0</v>
      </c>
    </row>
    <row r="344" spans="1:5">
      <c r="A344" s="365" t="s">
        <v>1064</v>
      </c>
      <c r="B344" s="366" t="s">
        <v>206</v>
      </c>
      <c r="C344" s="367" t="s">
        <v>207</v>
      </c>
      <c r="D344" s="368">
        <v>44.5</v>
      </c>
      <c r="E344" s="370">
        <v>0</v>
      </c>
    </row>
    <row r="345" spans="1:5">
      <c r="A345" s="365" t="s">
        <v>1107</v>
      </c>
      <c r="B345" s="366" t="s">
        <v>1108</v>
      </c>
      <c r="C345" s="367" t="s">
        <v>110</v>
      </c>
      <c r="D345" s="368">
        <v>44</v>
      </c>
      <c r="E345" s="370">
        <v>0</v>
      </c>
    </row>
    <row r="346" spans="1:5">
      <c r="A346" s="365" t="s">
        <v>1072</v>
      </c>
      <c r="B346" s="366" t="s">
        <v>1073</v>
      </c>
      <c r="C346" s="367" t="s">
        <v>239</v>
      </c>
      <c r="D346" s="368">
        <v>44</v>
      </c>
      <c r="E346" s="370">
        <v>0</v>
      </c>
    </row>
    <row r="347" spans="1:5">
      <c r="A347" s="365" t="s">
        <v>1077</v>
      </c>
      <c r="B347" s="366" t="s">
        <v>212</v>
      </c>
      <c r="C347" s="367" t="s">
        <v>110</v>
      </c>
      <c r="D347" s="368">
        <v>43.5</v>
      </c>
      <c r="E347" s="370">
        <v>0</v>
      </c>
    </row>
    <row r="348" spans="1:5">
      <c r="A348" s="365" t="s">
        <v>1084</v>
      </c>
      <c r="B348" s="366" t="s">
        <v>219</v>
      </c>
      <c r="C348" s="367" t="s">
        <v>162</v>
      </c>
      <c r="D348" s="368">
        <v>43.5</v>
      </c>
      <c r="E348" s="370">
        <v>0</v>
      </c>
    </row>
    <row r="349" spans="1:5">
      <c r="A349" s="365" t="s">
        <v>1095</v>
      </c>
      <c r="B349" s="366" t="s">
        <v>223</v>
      </c>
      <c r="C349" s="367" t="s">
        <v>224</v>
      </c>
      <c r="D349" s="368">
        <v>43</v>
      </c>
      <c r="E349" s="370">
        <v>0</v>
      </c>
    </row>
    <row r="350" spans="1:5">
      <c r="A350" s="365" t="s">
        <v>1104</v>
      </c>
      <c r="B350" s="366" t="s">
        <v>1105</v>
      </c>
      <c r="C350" s="367" t="s">
        <v>162</v>
      </c>
      <c r="D350" s="368">
        <v>43</v>
      </c>
      <c r="E350" s="370">
        <v>0</v>
      </c>
    </row>
    <row r="351" spans="1:5">
      <c r="A351" s="365" t="s">
        <v>1061</v>
      </c>
      <c r="B351" s="366" t="s">
        <v>204</v>
      </c>
      <c r="C351" s="367" t="s">
        <v>205</v>
      </c>
      <c r="D351" s="368">
        <v>43</v>
      </c>
      <c r="E351" s="370">
        <v>0</v>
      </c>
    </row>
    <row r="352" spans="1:5">
      <c r="A352" s="365" t="s">
        <v>1117</v>
      </c>
      <c r="B352" s="366" t="s">
        <v>1118</v>
      </c>
      <c r="C352" s="367" t="s">
        <v>121</v>
      </c>
      <c r="D352" s="368">
        <v>41.5</v>
      </c>
      <c r="E352" s="370">
        <v>0</v>
      </c>
    </row>
    <row r="353" spans="1:5">
      <c r="A353" s="365" t="s">
        <v>1053</v>
      </c>
      <c r="B353" s="366" t="s">
        <v>194</v>
      </c>
      <c r="C353" s="367" t="s">
        <v>160</v>
      </c>
      <c r="D353" s="368">
        <v>41</v>
      </c>
      <c r="E353" s="370">
        <v>0</v>
      </c>
    </row>
    <row r="354" spans="1:5">
      <c r="A354" s="365" t="s">
        <v>1083</v>
      </c>
      <c r="B354" s="366" t="s">
        <v>216</v>
      </c>
      <c r="C354" s="367" t="s">
        <v>217</v>
      </c>
      <c r="D354" s="368">
        <v>40</v>
      </c>
      <c r="E354" s="370">
        <v>0</v>
      </c>
    </row>
    <row r="355" spans="1:5">
      <c r="A355" s="365" t="s">
        <v>1096</v>
      </c>
      <c r="B355" s="366" t="s">
        <v>1097</v>
      </c>
      <c r="C355" s="367" t="s">
        <v>224</v>
      </c>
      <c r="D355" s="368">
        <v>39.5</v>
      </c>
      <c r="E355" s="370">
        <v>0</v>
      </c>
    </row>
    <row r="356" spans="1:5">
      <c r="A356" s="365" t="s">
        <v>1126</v>
      </c>
      <c r="B356" s="366" t="s">
        <v>1127</v>
      </c>
      <c r="C356" s="367" t="s">
        <v>162</v>
      </c>
      <c r="D356" s="368">
        <v>39</v>
      </c>
      <c r="E356" s="370">
        <v>0</v>
      </c>
    </row>
    <row r="357" spans="1:5">
      <c r="A357" s="365" t="s">
        <v>1101</v>
      </c>
      <c r="B357" s="366" t="s">
        <v>226</v>
      </c>
      <c r="C357" s="367" t="s">
        <v>227</v>
      </c>
      <c r="D357" s="368">
        <v>39</v>
      </c>
      <c r="E357" s="370">
        <v>0</v>
      </c>
    </row>
    <row r="358" spans="1:5">
      <c r="A358" s="365" t="s">
        <v>1075</v>
      </c>
      <c r="B358" s="366" t="s">
        <v>210</v>
      </c>
      <c r="C358" s="367" t="s">
        <v>181</v>
      </c>
      <c r="D358" s="368">
        <v>38.5</v>
      </c>
      <c r="E358" s="370">
        <v>0</v>
      </c>
    </row>
    <row r="359" spans="1:5">
      <c r="A359" s="365" t="s">
        <v>1112</v>
      </c>
      <c r="B359" s="366" t="s">
        <v>233</v>
      </c>
      <c r="C359" s="367" t="s">
        <v>114</v>
      </c>
      <c r="D359" s="368">
        <v>37</v>
      </c>
      <c r="E359" s="370">
        <v>0</v>
      </c>
    </row>
    <row r="360" spans="1:5">
      <c r="A360" s="365" t="s">
        <v>1078</v>
      </c>
      <c r="B360" s="366" t="s">
        <v>213</v>
      </c>
      <c r="C360" s="367" t="s">
        <v>214</v>
      </c>
      <c r="D360" s="368">
        <v>35.5</v>
      </c>
      <c r="E360" s="370">
        <v>0</v>
      </c>
    </row>
    <row r="361" spans="1:5">
      <c r="A361" s="365" t="s">
        <v>1114</v>
      </c>
      <c r="B361" s="366" t="s">
        <v>238</v>
      </c>
      <c r="C361" s="367" t="s">
        <v>239</v>
      </c>
      <c r="D361" s="368">
        <v>35.5</v>
      </c>
      <c r="E361" s="370">
        <v>0</v>
      </c>
    </row>
    <row r="362" spans="1:5">
      <c r="A362" s="365" t="s">
        <v>1109</v>
      </c>
      <c r="B362" s="366" t="s">
        <v>1110</v>
      </c>
      <c r="C362" s="367" t="s">
        <v>334</v>
      </c>
      <c r="D362" s="368">
        <v>34.5</v>
      </c>
      <c r="E362" s="370">
        <v>0</v>
      </c>
    </row>
    <row r="363" spans="1:5">
      <c r="A363" s="365" t="s">
        <v>1085</v>
      </c>
      <c r="B363" s="366" t="s">
        <v>221</v>
      </c>
      <c r="C363" s="367" t="s">
        <v>222</v>
      </c>
      <c r="D363" s="368">
        <v>34</v>
      </c>
      <c r="E363" s="370">
        <v>0</v>
      </c>
    </row>
    <row r="364" spans="1:5">
      <c r="A364" s="365" t="s">
        <v>1123</v>
      </c>
      <c r="B364" s="366" t="s">
        <v>242</v>
      </c>
      <c r="C364" s="367" t="s">
        <v>243</v>
      </c>
      <c r="D364" s="368">
        <v>32.5</v>
      </c>
      <c r="E364" s="370">
        <v>0</v>
      </c>
    </row>
    <row r="365" spans="1:5">
      <c r="A365" s="365" t="s">
        <v>1214</v>
      </c>
      <c r="B365" s="366" t="s">
        <v>1215</v>
      </c>
      <c r="C365" s="367" t="s">
        <v>269</v>
      </c>
      <c r="D365" s="368">
        <v>32</v>
      </c>
      <c r="E365" s="370">
        <v>0</v>
      </c>
    </row>
    <row r="366" spans="1:5">
      <c r="A366" s="365" t="s">
        <v>1147</v>
      </c>
      <c r="B366" s="366" t="s">
        <v>1148</v>
      </c>
      <c r="C366" s="367" t="s">
        <v>165</v>
      </c>
      <c r="D366" s="368">
        <v>32</v>
      </c>
      <c r="E366" s="370">
        <v>0</v>
      </c>
    </row>
    <row r="367" spans="1:5">
      <c r="A367" s="365" t="s">
        <v>1132</v>
      </c>
      <c r="B367" s="366" t="s">
        <v>248</v>
      </c>
      <c r="C367" s="367" t="s">
        <v>249</v>
      </c>
      <c r="D367" s="368">
        <v>31.5</v>
      </c>
      <c r="E367" s="370">
        <v>0</v>
      </c>
    </row>
    <row r="368" spans="1:5">
      <c r="A368" s="365" t="s">
        <v>1129</v>
      </c>
      <c r="B368" s="366" t="s">
        <v>246</v>
      </c>
      <c r="C368" s="367" t="s">
        <v>101</v>
      </c>
      <c r="D368" s="368">
        <v>30.5</v>
      </c>
      <c r="E368" s="370">
        <v>0</v>
      </c>
    </row>
    <row r="369" spans="1:5">
      <c r="A369" s="365" t="s">
        <v>1106</v>
      </c>
      <c r="B369" s="366" t="s">
        <v>232</v>
      </c>
      <c r="C369" s="367" t="s">
        <v>147</v>
      </c>
      <c r="D369" s="368">
        <v>30</v>
      </c>
      <c r="E369" s="370">
        <v>0</v>
      </c>
    </row>
    <row r="370" spans="1:5">
      <c r="A370" s="365" t="s">
        <v>1134</v>
      </c>
      <c r="B370" s="366" t="s">
        <v>253</v>
      </c>
      <c r="C370" s="367" t="s">
        <v>162</v>
      </c>
      <c r="D370" s="368">
        <v>30</v>
      </c>
      <c r="E370" s="370">
        <v>0</v>
      </c>
    </row>
    <row r="371" spans="1:5">
      <c r="A371" s="365" t="s">
        <v>1143</v>
      </c>
      <c r="B371" s="366" t="s">
        <v>271</v>
      </c>
      <c r="C371" s="367" t="s">
        <v>119</v>
      </c>
      <c r="D371" s="368">
        <v>29</v>
      </c>
      <c r="E371" s="370">
        <v>0</v>
      </c>
    </row>
    <row r="372" spans="1:5">
      <c r="A372" s="365" t="s">
        <v>1130</v>
      </c>
      <c r="B372" s="366" t="s">
        <v>247</v>
      </c>
      <c r="C372" s="367" t="s">
        <v>227</v>
      </c>
      <c r="D372" s="368">
        <v>29</v>
      </c>
      <c r="E372" s="370">
        <v>0</v>
      </c>
    </row>
    <row r="373" spans="1:5">
      <c r="A373" s="365" t="s">
        <v>1133</v>
      </c>
      <c r="B373" s="366" t="s">
        <v>251</v>
      </c>
      <c r="C373" s="367" t="s">
        <v>103</v>
      </c>
      <c r="D373" s="368">
        <v>29</v>
      </c>
      <c r="E373" s="370">
        <v>0</v>
      </c>
    </row>
    <row r="374" spans="1:5">
      <c r="A374" s="365" t="s">
        <v>1124</v>
      </c>
      <c r="B374" s="366" t="s">
        <v>244</v>
      </c>
      <c r="C374" s="367" t="s">
        <v>162</v>
      </c>
      <c r="D374" s="368">
        <v>28.5</v>
      </c>
      <c r="E374" s="370">
        <v>0</v>
      </c>
    </row>
    <row r="375" spans="1:5">
      <c r="A375" s="365" t="s">
        <v>1155</v>
      </c>
      <c r="B375" s="366" t="s">
        <v>1156</v>
      </c>
      <c r="C375" s="367" t="s">
        <v>1157</v>
      </c>
      <c r="D375" s="368">
        <v>28.5</v>
      </c>
      <c r="E375" s="370">
        <v>0</v>
      </c>
    </row>
    <row r="376" spans="1:5">
      <c r="A376" s="365" t="s">
        <v>1140</v>
      </c>
      <c r="B376" s="366" t="s">
        <v>263</v>
      </c>
      <c r="C376" s="367" t="s">
        <v>264</v>
      </c>
      <c r="D376" s="368">
        <v>28.5</v>
      </c>
      <c r="E376" s="370">
        <v>0</v>
      </c>
    </row>
    <row r="377" spans="1:5">
      <c r="A377" s="365" t="s">
        <v>1159</v>
      </c>
      <c r="B377" s="366" t="s">
        <v>1160</v>
      </c>
      <c r="C377" s="367" t="s">
        <v>484</v>
      </c>
      <c r="D377" s="368">
        <v>28</v>
      </c>
      <c r="E377" s="370">
        <v>0</v>
      </c>
    </row>
    <row r="378" spans="1:5">
      <c r="A378" s="365" t="s">
        <v>1136</v>
      </c>
      <c r="B378" s="366" t="s">
        <v>255</v>
      </c>
      <c r="C378" s="367" t="s">
        <v>256</v>
      </c>
      <c r="D378" s="368">
        <v>27</v>
      </c>
      <c r="E378" s="370">
        <v>0</v>
      </c>
    </row>
    <row r="379" spans="1:5">
      <c r="A379" s="365" t="s">
        <v>1149</v>
      </c>
      <c r="B379" s="366" t="s">
        <v>275</v>
      </c>
      <c r="C379" s="367" t="s">
        <v>276</v>
      </c>
      <c r="D379" s="368">
        <v>27</v>
      </c>
      <c r="E379" s="370">
        <v>0</v>
      </c>
    </row>
    <row r="380" spans="1:5">
      <c r="A380" s="365" t="s">
        <v>1138</v>
      </c>
      <c r="B380" s="366" t="s">
        <v>258</v>
      </c>
      <c r="C380" s="367" t="s">
        <v>259</v>
      </c>
      <c r="D380" s="368">
        <v>26.5</v>
      </c>
      <c r="E380" s="370">
        <v>0</v>
      </c>
    </row>
    <row r="381" spans="1:5">
      <c r="A381" s="365" t="s">
        <v>1122</v>
      </c>
      <c r="B381" s="366" t="s">
        <v>240</v>
      </c>
      <c r="C381" s="367" t="s">
        <v>131</v>
      </c>
      <c r="D381" s="368">
        <v>26.5</v>
      </c>
      <c r="E381" s="370">
        <v>0</v>
      </c>
    </row>
    <row r="382" spans="1:5">
      <c r="A382" s="365" t="s">
        <v>1139</v>
      </c>
      <c r="B382" s="366" t="s">
        <v>261</v>
      </c>
      <c r="C382" s="367" t="s">
        <v>262</v>
      </c>
      <c r="D382" s="368">
        <v>26.5</v>
      </c>
      <c r="E382" s="370">
        <v>0</v>
      </c>
    </row>
    <row r="383" spans="1:5">
      <c r="A383" s="365" t="s">
        <v>1183</v>
      </c>
      <c r="B383" s="366" t="s">
        <v>291</v>
      </c>
      <c r="C383" s="367" t="s">
        <v>292</v>
      </c>
      <c r="D383" s="368">
        <v>26</v>
      </c>
      <c r="E383" s="370">
        <v>0</v>
      </c>
    </row>
    <row r="384" spans="1:5">
      <c r="A384" s="365" t="s">
        <v>1151</v>
      </c>
      <c r="B384" s="366" t="s">
        <v>279</v>
      </c>
      <c r="C384" s="367" t="s">
        <v>262</v>
      </c>
      <c r="D384" s="368">
        <v>26</v>
      </c>
      <c r="E384" s="370">
        <v>0</v>
      </c>
    </row>
    <row r="385" spans="1:5">
      <c r="A385" s="365" t="s">
        <v>1152</v>
      </c>
      <c r="B385" s="366" t="s">
        <v>1153</v>
      </c>
      <c r="C385" s="367" t="s">
        <v>162</v>
      </c>
      <c r="D385" s="368">
        <v>25.5</v>
      </c>
      <c r="E385" s="370">
        <v>0</v>
      </c>
    </row>
    <row r="386" spans="1:5">
      <c r="A386" s="365" t="s">
        <v>1141</v>
      </c>
      <c r="B386" s="366" t="s">
        <v>266</v>
      </c>
      <c r="C386" s="367" t="s">
        <v>165</v>
      </c>
      <c r="D386" s="368">
        <v>25.5</v>
      </c>
      <c r="E386" s="370">
        <v>0</v>
      </c>
    </row>
    <row r="387" spans="1:5">
      <c r="A387" s="365" t="s">
        <v>1113</v>
      </c>
      <c r="B387" s="366" t="s">
        <v>235</v>
      </c>
      <c r="C387" s="367" t="s">
        <v>236</v>
      </c>
      <c r="D387" s="368">
        <v>25.5</v>
      </c>
      <c r="E387" s="370">
        <v>0</v>
      </c>
    </row>
    <row r="388" spans="1:5">
      <c r="A388" s="365" t="s">
        <v>1144</v>
      </c>
      <c r="B388" s="366" t="s">
        <v>1145</v>
      </c>
      <c r="C388" s="367" t="s">
        <v>717</v>
      </c>
      <c r="D388" s="368">
        <v>25</v>
      </c>
      <c r="E388" s="370">
        <v>0</v>
      </c>
    </row>
    <row r="389" spans="1:5">
      <c r="A389" s="365" t="s">
        <v>1252</v>
      </c>
      <c r="B389" s="366" t="s">
        <v>1253</v>
      </c>
      <c r="C389" s="367" t="s">
        <v>196</v>
      </c>
      <c r="D389" s="368">
        <v>25</v>
      </c>
      <c r="E389" s="370">
        <v>0</v>
      </c>
    </row>
    <row r="390" spans="1:5">
      <c r="A390" s="365" t="s">
        <v>1244</v>
      </c>
      <c r="B390" s="366" t="s">
        <v>1245</v>
      </c>
      <c r="C390" s="367" t="s">
        <v>287</v>
      </c>
      <c r="D390" s="368">
        <v>25</v>
      </c>
      <c r="E390" s="370">
        <v>0</v>
      </c>
    </row>
    <row r="391" spans="1:5">
      <c r="A391" s="365" t="s">
        <v>1162</v>
      </c>
      <c r="B391" s="366" t="s">
        <v>1163</v>
      </c>
      <c r="C391" s="367" t="s">
        <v>329</v>
      </c>
      <c r="D391" s="368">
        <v>24.5</v>
      </c>
      <c r="E391" s="370">
        <v>0</v>
      </c>
    </row>
    <row r="392" spans="1:5">
      <c r="A392" s="365" t="s">
        <v>1142</v>
      </c>
      <c r="B392" s="366" t="s">
        <v>268</v>
      </c>
      <c r="C392" s="367" t="s">
        <v>269</v>
      </c>
      <c r="D392" s="368">
        <v>24</v>
      </c>
      <c r="E392" s="370">
        <v>0</v>
      </c>
    </row>
    <row r="393" spans="1:5">
      <c r="A393" s="365" t="s">
        <v>1150</v>
      </c>
      <c r="B393" s="366" t="s">
        <v>278</v>
      </c>
      <c r="C393" s="367" t="s">
        <v>165</v>
      </c>
      <c r="D393" s="368">
        <v>23.5</v>
      </c>
      <c r="E393" s="370">
        <v>0</v>
      </c>
    </row>
    <row r="394" spans="1:5">
      <c r="A394" s="365" t="s">
        <v>1170</v>
      </c>
      <c r="B394" s="366" t="s">
        <v>1171</v>
      </c>
      <c r="C394" s="367" t="s">
        <v>165</v>
      </c>
      <c r="D394" s="368">
        <v>23</v>
      </c>
      <c r="E394" s="370">
        <v>0</v>
      </c>
    </row>
    <row r="395" spans="1:5">
      <c r="A395" s="365" t="s">
        <v>1174</v>
      </c>
      <c r="B395" s="366" t="s">
        <v>1175</v>
      </c>
      <c r="C395" s="367" t="s">
        <v>1176</v>
      </c>
      <c r="D395" s="368">
        <v>23</v>
      </c>
      <c r="E395" s="370">
        <v>0</v>
      </c>
    </row>
    <row r="396" spans="1:5">
      <c r="A396" s="365" t="s">
        <v>1184</v>
      </c>
      <c r="B396" s="366" t="s">
        <v>293</v>
      </c>
      <c r="C396" s="367" t="s">
        <v>114</v>
      </c>
      <c r="D396" s="368">
        <v>22.5</v>
      </c>
      <c r="E396" s="370">
        <v>0</v>
      </c>
    </row>
    <row r="397" spans="1:5">
      <c r="A397" s="365" t="s">
        <v>1182</v>
      </c>
      <c r="B397" s="366" t="s">
        <v>289</v>
      </c>
      <c r="C397" s="367" t="s">
        <v>123</v>
      </c>
      <c r="D397" s="368">
        <v>22.5</v>
      </c>
      <c r="E397" s="370">
        <v>0</v>
      </c>
    </row>
    <row r="398" spans="1:5">
      <c r="A398" s="365" t="s">
        <v>1271</v>
      </c>
      <c r="B398" s="366" t="s">
        <v>1272</v>
      </c>
      <c r="C398" s="367" t="s">
        <v>224</v>
      </c>
      <c r="D398" s="368">
        <v>22.5</v>
      </c>
      <c r="E398" s="370">
        <v>0</v>
      </c>
    </row>
    <row r="399" spans="1:5">
      <c r="A399" s="365" t="s">
        <v>1246</v>
      </c>
      <c r="B399" s="366" t="s">
        <v>343</v>
      </c>
      <c r="C399" s="367" t="s">
        <v>123</v>
      </c>
      <c r="D399" s="368">
        <v>22.5</v>
      </c>
      <c r="E399" s="370">
        <v>0</v>
      </c>
    </row>
    <row r="400" spans="1:5">
      <c r="A400" s="365" t="s">
        <v>1172</v>
      </c>
      <c r="B400" s="366" t="s">
        <v>1173</v>
      </c>
      <c r="C400" s="367" t="s">
        <v>464</v>
      </c>
      <c r="D400" s="368">
        <v>22</v>
      </c>
      <c r="E400" s="370">
        <v>0</v>
      </c>
    </row>
    <row r="401" spans="1:5">
      <c r="A401" s="365" t="s">
        <v>1164</v>
      </c>
      <c r="B401" s="366" t="s">
        <v>1165</v>
      </c>
      <c r="C401" s="367" t="s">
        <v>381</v>
      </c>
      <c r="D401" s="368">
        <v>22</v>
      </c>
      <c r="E401" s="370">
        <v>0</v>
      </c>
    </row>
    <row r="402" spans="1:5">
      <c r="A402" s="365" t="s">
        <v>1198</v>
      </c>
      <c r="B402" s="366" t="s">
        <v>310</v>
      </c>
      <c r="C402" s="367" t="s">
        <v>311</v>
      </c>
      <c r="D402" s="368">
        <v>21.5</v>
      </c>
      <c r="E402" s="370">
        <v>0</v>
      </c>
    </row>
    <row r="403" spans="1:5">
      <c r="A403" s="365" t="s">
        <v>1189</v>
      </c>
      <c r="B403" s="366" t="s">
        <v>294</v>
      </c>
      <c r="C403" s="367" t="s">
        <v>119</v>
      </c>
      <c r="D403" s="368">
        <v>21.5</v>
      </c>
      <c r="E403" s="370">
        <v>0</v>
      </c>
    </row>
    <row r="404" spans="1:5">
      <c r="A404" s="365" t="s">
        <v>1167</v>
      </c>
      <c r="B404" s="366" t="s">
        <v>281</v>
      </c>
      <c r="C404" s="367" t="s">
        <v>131</v>
      </c>
      <c r="D404" s="368">
        <v>21.5</v>
      </c>
      <c r="E404" s="370">
        <v>0</v>
      </c>
    </row>
    <row r="405" spans="1:5">
      <c r="A405" s="365" t="s">
        <v>1219</v>
      </c>
      <c r="B405" s="366" t="s">
        <v>336</v>
      </c>
      <c r="C405" s="367" t="s">
        <v>319</v>
      </c>
      <c r="D405" s="368">
        <v>21</v>
      </c>
      <c r="E405" s="370">
        <v>0</v>
      </c>
    </row>
    <row r="406" spans="1:5">
      <c r="A406" s="365" t="s">
        <v>1161</v>
      </c>
      <c r="B406" s="366" t="s">
        <v>280</v>
      </c>
      <c r="C406" s="367" t="s">
        <v>262</v>
      </c>
      <c r="D406" s="368">
        <v>21</v>
      </c>
      <c r="E406" s="370">
        <v>0</v>
      </c>
    </row>
    <row r="407" spans="1:5">
      <c r="A407" s="365" t="s">
        <v>1186</v>
      </c>
      <c r="B407" s="366" t="s">
        <v>1187</v>
      </c>
      <c r="C407" s="367" t="s">
        <v>1010</v>
      </c>
      <c r="D407" s="368">
        <v>21</v>
      </c>
      <c r="E407" s="370">
        <v>0</v>
      </c>
    </row>
    <row r="408" spans="1:5">
      <c r="A408" s="365" t="s">
        <v>1233</v>
      </c>
      <c r="B408" s="366" t="s">
        <v>1234</v>
      </c>
      <c r="C408" s="367" t="s">
        <v>326</v>
      </c>
      <c r="D408" s="368">
        <v>21</v>
      </c>
      <c r="E408" s="370">
        <v>0</v>
      </c>
    </row>
    <row r="409" spans="1:5">
      <c r="A409" s="365" t="s">
        <v>1286</v>
      </c>
      <c r="B409" s="366" t="s">
        <v>384</v>
      </c>
      <c r="C409" s="367" t="s">
        <v>123</v>
      </c>
      <c r="D409" s="368">
        <v>20.5</v>
      </c>
      <c r="E409" s="370">
        <v>0</v>
      </c>
    </row>
    <row r="410" spans="1:5">
      <c r="A410" s="365" t="s">
        <v>1209</v>
      </c>
      <c r="B410" s="366" t="s">
        <v>325</v>
      </c>
      <c r="C410" s="367" t="s">
        <v>326</v>
      </c>
      <c r="D410" s="368">
        <v>20.5</v>
      </c>
      <c r="E410" s="370">
        <v>0</v>
      </c>
    </row>
    <row r="411" spans="1:5">
      <c r="A411" s="365" t="s">
        <v>1146</v>
      </c>
      <c r="B411" s="366" t="s">
        <v>273</v>
      </c>
      <c r="C411" s="367" t="s">
        <v>158</v>
      </c>
      <c r="D411" s="368">
        <v>20.5</v>
      </c>
      <c r="E411" s="370">
        <v>0</v>
      </c>
    </row>
    <row r="412" spans="1:5">
      <c r="A412" s="365" t="s">
        <v>1237</v>
      </c>
      <c r="B412" s="366" t="s">
        <v>1238</v>
      </c>
      <c r="C412" s="367" t="s">
        <v>139</v>
      </c>
      <c r="D412" s="368">
        <v>19.5</v>
      </c>
      <c r="E412" s="370">
        <v>0</v>
      </c>
    </row>
    <row r="413" spans="1:5">
      <c r="A413" s="365" t="s">
        <v>1275</v>
      </c>
      <c r="B413" s="366" t="s">
        <v>1276</v>
      </c>
      <c r="C413" s="367" t="s">
        <v>523</v>
      </c>
      <c r="D413" s="368">
        <v>19.5</v>
      </c>
      <c r="E413" s="370">
        <v>0</v>
      </c>
    </row>
    <row r="414" spans="1:5">
      <c r="A414" s="365" t="s">
        <v>1221</v>
      </c>
      <c r="B414" s="366" t="s">
        <v>339</v>
      </c>
      <c r="C414" s="367" t="s">
        <v>340</v>
      </c>
      <c r="D414" s="368">
        <v>19.5</v>
      </c>
      <c r="E414" s="370">
        <v>0</v>
      </c>
    </row>
    <row r="415" spans="1:5">
      <c r="A415" s="365" t="s">
        <v>1230</v>
      </c>
      <c r="B415" s="366" t="s">
        <v>346</v>
      </c>
      <c r="C415" s="367" t="s">
        <v>276</v>
      </c>
      <c r="D415" s="368">
        <v>19</v>
      </c>
      <c r="E415" s="370">
        <v>0</v>
      </c>
    </row>
    <row r="416" spans="1:5">
      <c r="A416" s="365" t="s">
        <v>1206</v>
      </c>
      <c r="B416" s="366" t="s">
        <v>321</v>
      </c>
      <c r="C416" s="367" t="s">
        <v>162</v>
      </c>
      <c r="D416" s="368">
        <v>19</v>
      </c>
      <c r="E416" s="370">
        <v>0</v>
      </c>
    </row>
    <row r="417" spans="1:5">
      <c r="A417" s="365" t="s">
        <v>1199</v>
      </c>
      <c r="B417" s="366" t="s">
        <v>1200</v>
      </c>
      <c r="C417" s="367" t="s">
        <v>523</v>
      </c>
      <c r="D417" s="368">
        <v>19</v>
      </c>
      <c r="E417" s="370">
        <v>0</v>
      </c>
    </row>
    <row r="418" spans="1:5">
      <c r="A418" s="365" t="s">
        <v>1177</v>
      </c>
      <c r="B418" s="366" t="s">
        <v>283</v>
      </c>
      <c r="C418" s="367" t="s">
        <v>953</v>
      </c>
      <c r="D418" s="368">
        <v>18.5</v>
      </c>
      <c r="E418" s="370">
        <v>0</v>
      </c>
    </row>
    <row r="419" spans="1:5">
      <c r="A419" s="365" t="s">
        <v>1180</v>
      </c>
      <c r="B419" s="366" t="s">
        <v>284</v>
      </c>
      <c r="C419" s="367" t="s">
        <v>285</v>
      </c>
      <c r="D419" s="368">
        <v>18</v>
      </c>
      <c r="E419" s="370">
        <v>0</v>
      </c>
    </row>
    <row r="420" spans="1:5">
      <c r="A420" s="365" t="s">
        <v>1201</v>
      </c>
      <c r="B420" s="366" t="s">
        <v>313</v>
      </c>
      <c r="C420" s="367" t="s">
        <v>114</v>
      </c>
      <c r="D420" s="368">
        <v>18</v>
      </c>
      <c r="E420" s="370">
        <v>0</v>
      </c>
    </row>
    <row r="421" spans="1:5">
      <c r="A421" s="365" t="s">
        <v>1212</v>
      </c>
      <c r="B421" s="366" t="s">
        <v>1213</v>
      </c>
      <c r="C421" s="367" t="s">
        <v>165</v>
      </c>
      <c r="D421" s="368">
        <v>18</v>
      </c>
      <c r="E421" s="370">
        <v>0</v>
      </c>
    </row>
    <row r="422" spans="1:5">
      <c r="A422" s="365" t="s">
        <v>1216</v>
      </c>
      <c r="B422" s="366" t="s">
        <v>328</v>
      </c>
      <c r="C422" s="367" t="s">
        <v>329</v>
      </c>
      <c r="D422" s="368">
        <v>18</v>
      </c>
      <c r="E422" s="370">
        <v>0</v>
      </c>
    </row>
    <row r="423" spans="1:5">
      <c r="A423" s="365" t="s">
        <v>1195</v>
      </c>
      <c r="B423" s="366" t="s">
        <v>306</v>
      </c>
      <c r="C423" s="367" t="s">
        <v>307</v>
      </c>
      <c r="D423" s="368">
        <v>17.5</v>
      </c>
      <c r="E423" s="370">
        <v>0</v>
      </c>
    </row>
    <row r="424" spans="1:5">
      <c r="A424" s="365" t="s">
        <v>1222</v>
      </c>
      <c r="B424" s="366" t="s">
        <v>341</v>
      </c>
      <c r="C424" s="367" t="s">
        <v>97</v>
      </c>
      <c r="D424" s="368">
        <v>17.5</v>
      </c>
      <c r="E424" s="370">
        <v>0</v>
      </c>
    </row>
    <row r="425" spans="1:5">
      <c r="A425" s="365" t="s">
        <v>1181</v>
      </c>
      <c r="B425" s="366" t="s">
        <v>286</v>
      </c>
      <c r="C425" s="367" t="s">
        <v>287</v>
      </c>
      <c r="D425" s="368">
        <v>17</v>
      </c>
      <c r="E425" s="370">
        <v>0</v>
      </c>
    </row>
    <row r="426" spans="1:5">
      <c r="A426" s="365" t="s">
        <v>1249</v>
      </c>
      <c r="B426" s="366" t="s">
        <v>359</v>
      </c>
      <c r="C426" s="367" t="s">
        <v>160</v>
      </c>
      <c r="D426" s="368">
        <v>16.5</v>
      </c>
      <c r="E426" s="370">
        <v>0</v>
      </c>
    </row>
    <row r="427" spans="1:5">
      <c r="A427" s="365" t="s">
        <v>1192</v>
      </c>
      <c r="B427" s="366" t="s">
        <v>298</v>
      </c>
      <c r="C427" s="367" t="s">
        <v>230</v>
      </c>
      <c r="D427" s="368">
        <v>16.5</v>
      </c>
      <c r="E427" s="370">
        <v>0</v>
      </c>
    </row>
    <row r="428" spans="1:5">
      <c r="A428" s="365" t="s">
        <v>1203</v>
      </c>
      <c r="B428" s="366" t="s">
        <v>317</v>
      </c>
      <c r="C428" s="367" t="s">
        <v>269</v>
      </c>
      <c r="D428" s="368">
        <v>16.5</v>
      </c>
      <c r="E428" s="370">
        <v>0</v>
      </c>
    </row>
    <row r="429" spans="1:5">
      <c r="A429" s="365" t="s">
        <v>1194</v>
      </c>
      <c r="B429" s="366" t="s">
        <v>303</v>
      </c>
      <c r="C429" s="367" t="s">
        <v>334</v>
      </c>
      <c r="D429" s="368">
        <v>16.5</v>
      </c>
      <c r="E429" s="370">
        <v>0</v>
      </c>
    </row>
    <row r="430" spans="1:5">
      <c r="A430" s="365" t="s">
        <v>1232</v>
      </c>
      <c r="B430" s="366" t="s">
        <v>350</v>
      </c>
      <c r="C430" s="367" t="s">
        <v>152</v>
      </c>
      <c r="D430" s="368">
        <v>16.5</v>
      </c>
      <c r="E430" s="370">
        <v>0</v>
      </c>
    </row>
    <row r="431" spans="1:5">
      <c r="A431" s="365" t="s">
        <v>1226</v>
      </c>
      <c r="B431" s="366" t="s">
        <v>1227</v>
      </c>
      <c r="C431" s="367" t="s">
        <v>292</v>
      </c>
      <c r="D431" s="368">
        <v>16.5</v>
      </c>
      <c r="E431" s="370">
        <v>0</v>
      </c>
    </row>
    <row r="432" spans="1:5">
      <c r="A432" s="365" t="s">
        <v>1224</v>
      </c>
      <c r="B432" s="366" t="s">
        <v>345</v>
      </c>
      <c r="C432" s="367" t="s">
        <v>319</v>
      </c>
      <c r="D432" s="368">
        <v>16</v>
      </c>
      <c r="E432" s="370">
        <v>0</v>
      </c>
    </row>
    <row r="433" spans="1:5">
      <c r="A433" s="365" t="s">
        <v>1207</v>
      </c>
      <c r="B433" s="366" t="s">
        <v>322</v>
      </c>
      <c r="C433" s="367" t="s">
        <v>187</v>
      </c>
      <c r="D433" s="368">
        <v>16</v>
      </c>
      <c r="E433" s="370">
        <v>0</v>
      </c>
    </row>
    <row r="434" spans="1:5">
      <c r="A434" s="365" t="s">
        <v>1204</v>
      </c>
      <c r="B434" s="366" t="s">
        <v>318</v>
      </c>
      <c r="C434" s="367" t="s">
        <v>319</v>
      </c>
      <c r="D434" s="368">
        <v>16</v>
      </c>
      <c r="E434" s="370">
        <v>0</v>
      </c>
    </row>
    <row r="435" spans="1:5">
      <c r="A435" s="365" t="s">
        <v>1196</v>
      </c>
      <c r="B435" s="366" t="s">
        <v>300</v>
      </c>
      <c r="C435" s="367" t="s">
        <v>301</v>
      </c>
      <c r="D435" s="368">
        <v>16</v>
      </c>
      <c r="E435" s="370">
        <v>0</v>
      </c>
    </row>
    <row r="436" spans="1:5">
      <c r="A436" s="365" t="s">
        <v>1211</v>
      </c>
      <c r="B436" s="366" t="s">
        <v>327</v>
      </c>
      <c r="C436" s="367" t="s">
        <v>119</v>
      </c>
      <c r="D436" s="368">
        <v>15.5</v>
      </c>
      <c r="E436" s="370">
        <v>0</v>
      </c>
    </row>
    <row r="437" spans="1:5">
      <c r="A437" s="365" t="s">
        <v>1191</v>
      </c>
      <c r="B437" s="366" t="s">
        <v>296</v>
      </c>
      <c r="C437" s="367" t="s">
        <v>297</v>
      </c>
      <c r="D437" s="368">
        <v>15.5</v>
      </c>
      <c r="E437" s="370">
        <v>0</v>
      </c>
    </row>
    <row r="438" spans="1:5">
      <c r="A438" s="365" t="s">
        <v>1248</v>
      </c>
      <c r="B438" s="366" t="s">
        <v>357</v>
      </c>
      <c r="C438" s="367" t="s">
        <v>224</v>
      </c>
      <c r="D438" s="368">
        <v>15.5</v>
      </c>
      <c r="E438" s="370">
        <v>0</v>
      </c>
    </row>
    <row r="439" spans="1:5">
      <c r="A439" s="365" t="s">
        <v>1240</v>
      </c>
      <c r="B439" s="366" t="s">
        <v>1241</v>
      </c>
      <c r="C439" s="367" t="s">
        <v>165</v>
      </c>
      <c r="D439" s="368">
        <v>15</v>
      </c>
      <c r="E439" s="370">
        <v>0</v>
      </c>
    </row>
    <row r="440" spans="1:5">
      <c r="A440" s="365" t="s">
        <v>1303</v>
      </c>
      <c r="B440" s="366" t="s">
        <v>1304</v>
      </c>
      <c r="C440" s="367" t="s">
        <v>119</v>
      </c>
      <c r="D440" s="368">
        <v>15</v>
      </c>
      <c r="E440" s="370">
        <v>0</v>
      </c>
    </row>
    <row r="441" spans="1:5">
      <c r="A441" s="365" t="s">
        <v>1197</v>
      </c>
      <c r="B441" s="366" t="s">
        <v>308</v>
      </c>
      <c r="C441" s="367" t="s">
        <v>160</v>
      </c>
      <c r="D441" s="368">
        <v>15</v>
      </c>
      <c r="E441" s="370">
        <v>0</v>
      </c>
    </row>
    <row r="442" spans="1:5">
      <c r="A442" s="365" t="s">
        <v>1251</v>
      </c>
      <c r="B442" s="366" t="s">
        <v>365</v>
      </c>
      <c r="C442" s="367" t="s">
        <v>348</v>
      </c>
      <c r="D442" s="368">
        <v>14.5</v>
      </c>
      <c r="E442" s="370">
        <v>0</v>
      </c>
    </row>
    <row r="443" spans="1:5">
      <c r="A443" s="365" t="s">
        <v>1312</v>
      </c>
      <c r="B443" s="366" t="s">
        <v>1313</v>
      </c>
      <c r="C443" s="367" t="s">
        <v>196</v>
      </c>
      <c r="D443" s="368">
        <v>14.5</v>
      </c>
      <c r="E443" s="370">
        <v>0</v>
      </c>
    </row>
    <row r="444" spans="1:5">
      <c r="A444" s="365" t="s">
        <v>1217</v>
      </c>
      <c r="B444" s="366" t="s">
        <v>330</v>
      </c>
      <c r="C444" s="367" t="s">
        <v>331</v>
      </c>
      <c r="D444" s="368">
        <v>14.5</v>
      </c>
      <c r="E444" s="370">
        <v>0</v>
      </c>
    </row>
    <row r="445" spans="1:5">
      <c r="A445" s="365" t="s">
        <v>1269</v>
      </c>
      <c r="B445" s="366" t="s">
        <v>369</v>
      </c>
      <c r="C445" s="367" t="s">
        <v>162</v>
      </c>
      <c r="D445" s="368">
        <v>14.5</v>
      </c>
      <c r="E445" s="370">
        <v>0</v>
      </c>
    </row>
    <row r="446" spans="1:5">
      <c r="A446" s="365" t="s">
        <v>1236</v>
      </c>
      <c r="B446" s="366" t="s">
        <v>353</v>
      </c>
      <c r="C446" s="367" t="s">
        <v>190</v>
      </c>
      <c r="D446" s="368">
        <v>14</v>
      </c>
      <c r="E446" s="370">
        <v>0</v>
      </c>
    </row>
    <row r="447" spans="1:5">
      <c r="A447" s="365" t="s">
        <v>1254</v>
      </c>
      <c r="B447" s="366" t="s">
        <v>366</v>
      </c>
      <c r="C447" s="367" t="s">
        <v>121</v>
      </c>
      <c r="D447" s="368">
        <v>14</v>
      </c>
      <c r="E447" s="370">
        <v>0</v>
      </c>
    </row>
    <row r="448" spans="1:5">
      <c r="A448" s="365" t="s">
        <v>1255</v>
      </c>
      <c r="B448" s="366" t="s">
        <v>1256</v>
      </c>
      <c r="C448" s="367" t="s">
        <v>1176</v>
      </c>
      <c r="D448" s="368">
        <v>14</v>
      </c>
      <c r="E448" s="370">
        <v>0</v>
      </c>
    </row>
    <row r="449" spans="1:5">
      <c r="A449" s="365" t="s">
        <v>1257</v>
      </c>
      <c r="B449" s="366" t="s">
        <v>1258</v>
      </c>
      <c r="C449" s="367" t="s">
        <v>4370</v>
      </c>
      <c r="D449" s="368">
        <v>14</v>
      </c>
      <c r="E449" s="370">
        <v>0</v>
      </c>
    </row>
    <row r="450" spans="1:5">
      <c r="A450" s="365" t="s">
        <v>1235</v>
      </c>
      <c r="B450" s="366" t="s">
        <v>352</v>
      </c>
      <c r="C450" s="367" t="s">
        <v>147</v>
      </c>
      <c r="D450" s="368">
        <v>14</v>
      </c>
      <c r="E450" s="370">
        <v>0</v>
      </c>
    </row>
    <row r="451" spans="1:5">
      <c r="A451" s="365" t="s">
        <v>1260</v>
      </c>
      <c r="B451" s="366" t="s">
        <v>1261</v>
      </c>
      <c r="C451" s="367" t="s">
        <v>464</v>
      </c>
      <c r="D451" s="368">
        <v>14</v>
      </c>
      <c r="E451" s="370">
        <v>0</v>
      </c>
    </row>
    <row r="452" spans="1:5">
      <c r="A452" s="365" t="s">
        <v>1208</v>
      </c>
      <c r="B452" s="366" t="s">
        <v>324</v>
      </c>
      <c r="C452" s="367" t="s">
        <v>259</v>
      </c>
      <c r="D452" s="368">
        <v>13.5</v>
      </c>
      <c r="E452" s="370">
        <v>0</v>
      </c>
    </row>
    <row r="453" spans="1:5">
      <c r="A453" s="365" t="s">
        <v>1323</v>
      </c>
      <c r="B453" s="366" t="s">
        <v>412</v>
      </c>
      <c r="C453" s="367" t="s">
        <v>162</v>
      </c>
      <c r="D453" s="368">
        <v>13.5</v>
      </c>
      <c r="E453" s="370">
        <v>0</v>
      </c>
    </row>
    <row r="454" spans="1:5">
      <c r="A454" s="365" t="s">
        <v>1202</v>
      </c>
      <c r="B454" s="366" t="s">
        <v>315</v>
      </c>
      <c r="C454" s="367" t="s">
        <v>304</v>
      </c>
      <c r="D454" s="368">
        <v>13.5</v>
      </c>
      <c r="E454" s="370">
        <v>0</v>
      </c>
    </row>
    <row r="455" spans="1:5">
      <c r="A455" s="365" t="s">
        <v>1220</v>
      </c>
      <c r="B455" s="366" t="s">
        <v>338</v>
      </c>
      <c r="C455" s="367" t="s">
        <v>95</v>
      </c>
      <c r="D455" s="368">
        <v>13.5</v>
      </c>
      <c r="E455" s="370">
        <v>0</v>
      </c>
    </row>
    <row r="456" spans="1:5">
      <c r="A456" s="365" t="s">
        <v>1231</v>
      </c>
      <c r="B456" s="366" t="s">
        <v>347</v>
      </c>
      <c r="C456" s="367" t="s">
        <v>348</v>
      </c>
      <c r="D456" s="368">
        <v>13.5</v>
      </c>
      <c r="E456" s="370">
        <v>0</v>
      </c>
    </row>
    <row r="457" spans="1:5">
      <c r="A457" s="365" t="s">
        <v>1270</v>
      </c>
      <c r="B457" s="366" t="s">
        <v>370</v>
      </c>
      <c r="C457" s="367" t="s">
        <v>190</v>
      </c>
      <c r="D457" s="368">
        <v>13</v>
      </c>
      <c r="E457" s="370">
        <v>0</v>
      </c>
    </row>
    <row r="458" spans="1:5">
      <c r="A458" s="365" t="s">
        <v>1218</v>
      </c>
      <c r="B458" s="366" t="s">
        <v>333</v>
      </c>
      <c r="C458" s="367" t="s">
        <v>334</v>
      </c>
      <c r="D458" s="368">
        <v>13</v>
      </c>
      <c r="E458" s="370">
        <v>0</v>
      </c>
    </row>
    <row r="459" spans="1:5">
      <c r="A459" s="365" t="s">
        <v>1300</v>
      </c>
      <c r="B459" s="366" t="s">
        <v>397</v>
      </c>
      <c r="C459" s="367" t="s">
        <v>119</v>
      </c>
      <c r="D459" s="368">
        <v>12.5</v>
      </c>
      <c r="E459" s="370">
        <v>0</v>
      </c>
    </row>
    <row r="460" spans="1:5">
      <c r="A460" s="365" t="s">
        <v>1250</v>
      </c>
      <c r="B460" s="366" t="s">
        <v>362</v>
      </c>
      <c r="C460" s="367" t="s">
        <v>363</v>
      </c>
      <c r="D460" s="368">
        <v>12.5</v>
      </c>
      <c r="E460" s="370">
        <v>0</v>
      </c>
    </row>
    <row r="461" spans="1:5">
      <c r="A461" s="365" t="s">
        <v>1287</v>
      </c>
      <c r="B461" s="366" t="s">
        <v>386</v>
      </c>
      <c r="C461" s="367" t="s">
        <v>190</v>
      </c>
      <c r="D461" s="368">
        <v>12</v>
      </c>
      <c r="E461" s="370">
        <v>0</v>
      </c>
    </row>
    <row r="462" spans="1:5">
      <c r="A462" s="365" t="s">
        <v>1281</v>
      </c>
      <c r="B462" s="366" t="s">
        <v>1282</v>
      </c>
      <c r="C462" s="367" t="s">
        <v>145</v>
      </c>
      <c r="D462" s="368">
        <v>12</v>
      </c>
      <c r="E462" s="370">
        <v>0</v>
      </c>
    </row>
    <row r="463" spans="1:5">
      <c r="A463" s="365" t="s">
        <v>1316</v>
      </c>
      <c r="B463" s="366" t="s">
        <v>407</v>
      </c>
      <c r="C463" s="367" t="s">
        <v>162</v>
      </c>
      <c r="D463" s="368">
        <v>11.5</v>
      </c>
      <c r="E463" s="370">
        <v>0</v>
      </c>
    </row>
    <row r="464" spans="1:5">
      <c r="A464" s="365" t="s">
        <v>1290</v>
      </c>
      <c r="B464" s="366" t="s">
        <v>1291</v>
      </c>
      <c r="C464" s="367" t="s">
        <v>127</v>
      </c>
      <c r="D464" s="368">
        <v>11.5</v>
      </c>
      <c r="E464" s="370">
        <v>0</v>
      </c>
    </row>
    <row r="465" spans="1:5">
      <c r="A465" s="365" t="s">
        <v>1243</v>
      </c>
      <c r="B465" s="366" t="s">
        <v>355</v>
      </c>
      <c r="C465" s="367" t="s">
        <v>356</v>
      </c>
      <c r="D465" s="368">
        <v>11.5</v>
      </c>
      <c r="E465" s="370">
        <v>0</v>
      </c>
    </row>
    <row r="466" spans="1:5">
      <c r="A466" s="365" t="s">
        <v>1570</v>
      </c>
      <c r="B466" s="366" t="s">
        <v>583</v>
      </c>
      <c r="C466" s="367" t="s">
        <v>196</v>
      </c>
      <c r="D466" s="368">
        <v>11</v>
      </c>
      <c r="E466" s="370">
        <v>0</v>
      </c>
    </row>
    <row r="467" spans="1:5">
      <c r="A467" s="365" t="s">
        <v>1387</v>
      </c>
      <c r="B467" s="366" t="s">
        <v>1388</v>
      </c>
      <c r="C467" s="367" t="s">
        <v>858</v>
      </c>
      <c r="D467" s="368">
        <v>11</v>
      </c>
      <c r="E467" s="370">
        <v>0</v>
      </c>
    </row>
    <row r="468" spans="1:5">
      <c r="A468" s="365" t="s">
        <v>1324</v>
      </c>
      <c r="B468" s="366" t="s">
        <v>414</v>
      </c>
      <c r="C468" s="367" t="s">
        <v>119</v>
      </c>
      <c r="D468" s="368">
        <v>10.5</v>
      </c>
      <c r="E468" s="370">
        <v>0</v>
      </c>
    </row>
    <row r="469" spans="1:5">
      <c r="A469" s="365" t="s">
        <v>1279</v>
      </c>
      <c r="B469" s="366" t="s">
        <v>377</v>
      </c>
      <c r="C469" s="367" t="s">
        <v>378</v>
      </c>
      <c r="D469" s="368">
        <v>10.5</v>
      </c>
      <c r="E469" s="370">
        <v>0</v>
      </c>
    </row>
    <row r="470" spans="1:5">
      <c r="A470" s="365" t="s">
        <v>1273</v>
      </c>
      <c r="B470" s="366" t="s">
        <v>372</v>
      </c>
      <c r="C470" s="367" t="s">
        <v>373</v>
      </c>
      <c r="D470" s="368">
        <v>10.5</v>
      </c>
      <c r="E470" s="370">
        <v>0</v>
      </c>
    </row>
    <row r="471" spans="1:5">
      <c r="A471" s="365" t="s">
        <v>1301</v>
      </c>
      <c r="B471" s="366" t="s">
        <v>1302</v>
      </c>
      <c r="C471" s="367" t="s">
        <v>329</v>
      </c>
      <c r="D471" s="368">
        <v>10</v>
      </c>
      <c r="E471" s="370">
        <v>0</v>
      </c>
    </row>
    <row r="472" spans="1:5">
      <c r="A472" s="365" t="s">
        <v>1285</v>
      </c>
      <c r="B472" s="366" t="s">
        <v>383</v>
      </c>
      <c r="C472" s="367" t="s">
        <v>116</v>
      </c>
      <c r="D472" s="368">
        <v>10</v>
      </c>
      <c r="E472" s="370">
        <v>0</v>
      </c>
    </row>
    <row r="473" spans="1:5">
      <c r="A473" s="365" t="s">
        <v>1307</v>
      </c>
      <c r="B473" s="366" t="s">
        <v>1308</v>
      </c>
      <c r="C473" s="367" t="s">
        <v>479</v>
      </c>
      <c r="D473" s="368">
        <v>10</v>
      </c>
      <c r="E473" s="370">
        <v>0</v>
      </c>
    </row>
    <row r="474" spans="1:5">
      <c r="A474" s="365" t="s">
        <v>1277</v>
      </c>
      <c r="B474" s="366" t="s">
        <v>375</v>
      </c>
      <c r="C474" s="367" t="s">
        <v>119</v>
      </c>
      <c r="D474" s="368">
        <v>10</v>
      </c>
      <c r="E474" s="370">
        <v>0</v>
      </c>
    </row>
    <row r="475" spans="1:5">
      <c r="A475" s="365" t="s">
        <v>1334</v>
      </c>
      <c r="B475" s="366" t="s">
        <v>424</v>
      </c>
      <c r="C475" s="367" t="s">
        <v>230</v>
      </c>
      <c r="D475" s="368">
        <v>10</v>
      </c>
      <c r="E475" s="370">
        <v>0</v>
      </c>
    </row>
    <row r="476" spans="1:5">
      <c r="A476" s="365" t="s">
        <v>1345</v>
      </c>
      <c r="B476" s="366" t="s">
        <v>435</v>
      </c>
      <c r="C476" s="367" t="s">
        <v>119</v>
      </c>
      <c r="D476" s="368">
        <v>10</v>
      </c>
      <c r="E476" s="370">
        <v>0</v>
      </c>
    </row>
    <row r="477" spans="1:5">
      <c r="A477" s="365" t="s">
        <v>1418</v>
      </c>
      <c r="B477" s="366" t="s">
        <v>513</v>
      </c>
      <c r="C477" s="367" t="s">
        <v>287</v>
      </c>
      <c r="D477" s="368">
        <v>9.5</v>
      </c>
      <c r="E477" s="370">
        <v>0</v>
      </c>
    </row>
    <row r="478" spans="1:5">
      <c r="A478" s="365" t="s">
        <v>1412</v>
      </c>
      <c r="B478" s="366" t="s">
        <v>509</v>
      </c>
      <c r="C478" s="367" t="s">
        <v>110</v>
      </c>
      <c r="D478" s="368">
        <v>9.5</v>
      </c>
      <c r="E478" s="370">
        <v>0</v>
      </c>
    </row>
    <row r="479" spans="1:5">
      <c r="A479" s="365" t="s">
        <v>1294</v>
      </c>
      <c r="B479" s="366" t="s">
        <v>391</v>
      </c>
      <c r="C479" s="367" t="s">
        <v>123</v>
      </c>
      <c r="D479" s="368">
        <v>9.5</v>
      </c>
      <c r="E479" s="370">
        <v>0</v>
      </c>
    </row>
    <row r="480" spans="1:5">
      <c r="A480" s="365" t="s">
        <v>1403</v>
      </c>
      <c r="B480" s="366" t="s">
        <v>494</v>
      </c>
      <c r="C480" s="367" t="s">
        <v>523</v>
      </c>
      <c r="D480" s="368">
        <v>9.5</v>
      </c>
      <c r="E480" s="370">
        <v>0</v>
      </c>
    </row>
    <row r="481" spans="1:5">
      <c r="A481" s="365" t="s">
        <v>1351</v>
      </c>
      <c r="B481" s="366" t="s">
        <v>443</v>
      </c>
      <c r="C481" s="367" t="s">
        <v>119</v>
      </c>
      <c r="D481" s="368">
        <v>9.5</v>
      </c>
      <c r="E481" s="370">
        <v>0</v>
      </c>
    </row>
    <row r="482" spans="1:5">
      <c r="A482" s="365" t="s">
        <v>1321</v>
      </c>
      <c r="B482" s="366" t="s">
        <v>409</v>
      </c>
      <c r="C482" s="367" t="s">
        <v>114</v>
      </c>
      <c r="D482" s="368">
        <v>9.5</v>
      </c>
      <c r="E482" s="370">
        <v>0</v>
      </c>
    </row>
    <row r="483" spans="1:5">
      <c r="A483" s="365" t="s">
        <v>1288</v>
      </c>
      <c r="B483" s="366" t="s">
        <v>387</v>
      </c>
      <c r="C483" s="367" t="s">
        <v>388</v>
      </c>
      <c r="D483" s="368">
        <v>9</v>
      </c>
      <c r="E483" s="370">
        <v>0</v>
      </c>
    </row>
    <row r="484" spans="1:5">
      <c r="A484" s="365" t="s">
        <v>1289</v>
      </c>
      <c r="B484" s="366" t="s">
        <v>390</v>
      </c>
      <c r="C484" s="367" t="s">
        <v>103</v>
      </c>
      <c r="D484" s="368">
        <v>9</v>
      </c>
      <c r="E484" s="370">
        <v>0</v>
      </c>
    </row>
    <row r="485" spans="1:5">
      <c r="A485" s="365" t="s">
        <v>1518</v>
      </c>
      <c r="B485" s="366" t="s">
        <v>594</v>
      </c>
      <c r="C485" s="367" t="s">
        <v>116</v>
      </c>
      <c r="D485" s="368">
        <v>9</v>
      </c>
      <c r="E485" s="370">
        <v>0</v>
      </c>
    </row>
    <row r="486" spans="1:5">
      <c r="A486" s="365" t="s">
        <v>1263</v>
      </c>
      <c r="B486" s="366" t="s">
        <v>367</v>
      </c>
      <c r="C486" s="367" t="s">
        <v>297</v>
      </c>
      <c r="D486" s="368">
        <v>9</v>
      </c>
      <c r="E486" s="370">
        <v>0</v>
      </c>
    </row>
    <row r="487" spans="1:5">
      <c r="A487" s="365" t="s">
        <v>1645</v>
      </c>
      <c r="B487" s="366" t="s">
        <v>1646</v>
      </c>
      <c r="C487" s="367" t="s">
        <v>828</v>
      </c>
      <c r="D487" s="368">
        <v>9</v>
      </c>
      <c r="E487" s="370">
        <v>0</v>
      </c>
    </row>
    <row r="488" spans="1:5">
      <c r="A488" s="365" t="s">
        <v>1317</v>
      </c>
      <c r="B488" s="366" t="s">
        <v>1318</v>
      </c>
      <c r="C488" s="367" t="s">
        <v>297</v>
      </c>
      <c r="D488" s="368">
        <v>9</v>
      </c>
      <c r="E488" s="370">
        <v>0</v>
      </c>
    </row>
    <row r="489" spans="1:5">
      <c r="A489" s="365" t="s">
        <v>1319</v>
      </c>
      <c r="B489" s="366" t="s">
        <v>1320</v>
      </c>
      <c r="C489" s="367" t="s">
        <v>297</v>
      </c>
      <c r="D489" s="368">
        <v>9</v>
      </c>
      <c r="E489" s="370">
        <v>0</v>
      </c>
    </row>
    <row r="490" spans="1:5">
      <c r="A490" s="365" t="s">
        <v>1488</v>
      </c>
      <c r="B490" s="366" t="s">
        <v>1489</v>
      </c>
      <c r="C490" s="367" t="s">
        <v>360</v>
      </c>
      <c r="D490" s="368">
        <v>9</v>
      </c>
      <c r="E490" s="370">
        <v>0</v>
      </c>
    </row>
    <row r="491" spans="1:5">
      <c r="A491" s="365" t="s">
        <v>1662</v>
      </c>
      <c r="B491" s="366" t="s">
        <v>1663</v>
      </c>
      <c r="C491" s="367" t="s">
        <v>348</v>
      </c>
      <c r="D491" s="368">
        <v>9</v>
      </c>
      <c r="E491" s="370">
        <v>0</v>
      </c>
    </row>
    <row r="492" spans="1:5">
      <c r="A492" s="365" t="s">
        <v>1310</v>
      </c>
      <c r="B492" s="366" t="s">
        <v>402</v>
      </c>
      <c r="C492" s="367" t="s">
        <v>224</v>
      </c>
      <c r="D492" s="368">
        <v>8.5</v>
      </c>
      <c r="E492" s="370">
        <v>0</v>
      </c>
    </row>
    <row r="493" spans="1:5">
      <c r="A493" s="365" t="s">
        <v>1328</v>
      </c>
      <c r="B493" s="366" t="s">
        <v>1329</v>
      </c>
      <c r="C493" s="367" t="s">
        <v>127</v>
      </c>
      <c r="D493" s="368">
        <v>8.5</v>
      </c>
      <c r="E493" s="370">
        <v>0</v>
      </c>
    </row>
    <row r="494" spans="1:5">
      <c r="A494" s="365" t="s">
        <v>1309</v>
      </c>
      <c r="B494" s="366" t="s">
        <v>399</v>
      </c>
      <c r="C494" s="367" t="s">
        <v>400</v>
      </c>
      <c r="D494" s="368">
        <v>8.5</v>
      </c>
      <c r="E494" s="370">
        <v>0</v>
      </c>
    </row>
    <row r="495" spans="1:5">
      <c r="A495" s="365" t="s">
        <v>1346</v>
      </c>
      <c r="B495" s="366" t="s">
        <v>437</v>
      </c>
      <c r="C495" s="367" t="s">
        <v>172</v>
      </c>
      <c r="D495" s="368">
        <v>8.5</v>
      </c>
      <c r="E495" s="370">
        <v>0</v>
      </c>
    </row>
    <row r="496" spans="1:5">
      <c r="A496" s="365" t="s">
        <v>1585</v>
      </c>
      <c r="B496" s="366" t="s">
        <v>642</v>
      </c>
      <c r="C496" s="367" t="s">
        <v>287</v>
      </c>
      <c r="D496" s="368">
        <v>8.5</v>
      </c>
      <c r="E496" s="370">
        <v>0</v>
      </c>
    </row>
    <row r="497" spans="1:5">
      <c r="A497" s="365" t="s">
        <v>1325</v>
      </c>
      <c r="B497" s="366" t="s">
        <v>416</v>
      </c>
      <c r="C497" s="367" t="s">
        <v>165</v>
      </c>
      <c r="D497" s="368">
        <v>8.5</v>
      </c>
      <c r="E497" s="370">
        <v>0</v>
      </c>
    </row>
    <row r="498" spans="1:5">
      <c r="A498" s="365" t="s">
        <v>1315</v>
      </c>
      <c r="B498" s="366" t="s">
        <v>404</v>
      </c>
      <c r="C498" s="367" t="s">
        <v>405</v>
      </c>
      <c r="D498" s="368">
        <v>8</v>
      </c>
      <c r="E498" s="370">
        <v>0</v>
      </c>
    </row>
    <row r="499" spans="1:5">
      <c r="A499" s="365" t="s">
        <v>1335</v>
      </c>
      <c r="B499" s="366" t="s">
        <v>1336</v>
      </c>
      <c r="C499" s="367" t="s">
        <v>334</v>
      </c>
      <c r="D499" s="368">
        <v>8</v>
      </c>
      <c r="E499" s="370">
        <v>0</v>
      </c>
    </row>
    <row r="500" spans="1:5">
      <c r="A500" s="365" t="s">
        <v>1337</v>
      </c>
      <c r="B500" s="366" t="s">
        <v>426</v>
      </c>
      <c r="C500" s="367" t="s">
        <v>405</v>
      </c>
      <c r="D500" s="368">
        <v>8</v>
      </c>
      <c r="E500" s="370">
        <v>0</v>
      </c>
    </row>
    <row r="501" spans="1:5">
      <c r="A501" s="365" t="s">
        <v>1280</v>
      </c>
      <c r="B501" s="366" t="s">
        <v>380</v>
      </c>
      <c r="C501" s="367" t="s">
        <v>381</v>
      </c>
      <c r="D501" s="368">
        <v>8</v>
      </c>
      <c r="E501" s="370">
        <v>0</v>
      </c>
    </row>
    <row r="502" spans="1:5">
      <c r="A502" s="365" t="s">
        <v>1484</v>
      </c>
      <c r="B502" s="366" t="s">
        <v>567</v>
      </c>
      <c r="C502" s="367" t="s">
        <v>568</v>
      </c>
      <c r="D502" s="368">
        <v>8</v>
      </c>
      <c r="E502" s="370">
        <v>0</v>
      </c>
    </row>
    <row r="503" spans="1:5">
      <c r="A503" s="365" t="s">
        <v>1322</v>
      </c>
      <c r="B503" s="366" t="s">
        <v>410</v>
      </c>
      <c r="C503" s="367" t="s">
        <v>224</v>
      </c>
      <c r="D503" s="368">
        <v>8</v>
      </c>
      <c r="E503" s="370">
        <v>0</v>
      </c>
    </row>
    <row r="504" spans="1:5">
      <c r="A504" s="365" t="s">
        <v>1299</v>
      </c>
      <c r="B504" s="366" t="s">
        <v>395</v>
      </c>
      <c r="C504" s="367" t="s">
        <v>95</v>
      </c>
      <c r="D504" s="368">
        <v>7.5</v>
      </c>
      <c r="E504" s="370">
        <v>0</v>
      </c>
    </row>
    <row r="505" spans="1:5">
      <c r="A505" s="365" t="s">
        <v>1420</v>
      </c>
      <c r="B505" s="366" t="s">
        <v>514</v>
      </c>
      <c r="C505" s="367" t="s">
        <v>217</v>
      </c>
      <c r="D505" s="368">
        <v>7.5</v>
      </c>
      <c r="E505" s="370">
        <v>0</v>
      </c>
    </row>
    <row r="506" spans="1:5">
      <c r="A506" s="365" t="s">
        <v>1348</v>
      </c>
      <c r="B506" s="366" t="s">
        <v>1349</v>
      </c>
      <c r="C506" s="367" t="s">
        <v>224</v>
      </c>
      <c r="D506" s="368">
        <v>7.5</v>
      </c>
      <c r="E506" s="370">
        <v>0</v>
      </c>
    </row>
    <row r="507" spans="1:5">
      <c r="A507" s="365" t="s">
        <v>1311</v>
      </c>
      <c r="B507" s="366" t="s">
        <v>403</v>
      </c>
      <c r="C507" s="367" t="s">
        <v>373</v>
      </c>
      <c r="D507" s="368">
        <v>7.5</v>
      </c>
      <c r="E507" s="370">
        <v>0</v>
      </c>
    </row>
    <row r="508" spans="1:5">
      <c r="A508" s="365" t="s">
        <v>1573</v>
      </c>
      <c r="B508" s="366" t="s">
        <v>627</v>
      </c>
      <c r="C508" s="367" t="s">
        <v>196</v>
      </c>
      <c r="D508" s="368">
        <v>7.5</v>
      </c>
      <c r="E508" s="370">
        <v>0</v>
      </c>
    </row>
    <row r="509" spans="1:5">
      <c r="A509" s="365" t="s">
        <v>1327</v>
      </c>
      <c r="B509" s="366" t="s">
        <v>418</v>
      </c>
      <c r="C509" s="367" t="s">
        <v>348</v>
      </c>
      <c r="D509" s="368">
        <v>7.5</v>
      </c>
      <c r="E509" s="370">
        <v>0</v>
      </c>
    </row>
    <row r="510" spans="1:5">
      <c r="A510" s="365" t="s">
        <v>1656</v>
      </c>
      <c r="B510" s="366" t="s">
        <v>707</v>
      </c>
      <c r="C510" s="367" t="s">
        <v>568</v>
      </c>
      <c r="D510" s="368">
        <v>7.5</v>
      </c>
      <c r="E510" s="370">
        <v>0</v>
      </c>
    </row>
    <row r="511" spans="1:5">
      <c r="A511" s="365" t="s">
        <v>1371</v>
      </c>
      <c r="B511" s="366" t="s">
        <v>459</v>
      </c>
      <c r="C511" s="367" t="s">
        <v>344</v>
      </c>
      <c r="D511" s="368">
        <v>7.5</v>
      </c>
      <c r="E511" s="370">
        <v>0</v>
      </c>
    </row>
    <row r="512" spans="1:5">
      <c r="A512" s="365" t="s">
        <v>1298</v>
      </c>
      <c r="B512" s="366" t="s">
        <v>393</v>
      </c>
      <c r="C512" s="367" t="s">
        <v>103</v>
      </c>
      <c r="D512" s="368">
        <v>7.5</v>
      </c>
      <c r="E512" s="370">
        <v>0</v>
      </c>
    </row>
    <row r="513" spans="1:5">
      <c r="A513" s="365" t="s">
        <v>1374</v>
      </c>
      <c r="B513" s="366" t="s">
        <v>463</v>
      </c>
      <c r="C513" s="367" t="s">
        <v>464</v>
      </c>
      <c r="D513" s="368">
        <v>7</v>
      </c>
      <c r="E513" s="370">
        <v>0</v>
      </c>
    </row>
    <row r="514" spans="1:5">
      <c r="A514" s="365" t="s">
        <v>1361</v>
      </c>
      <c r="B514" s="366" t="s">
        <v>1362</v>
      </c>
      <c r="C514" s="367" t="s">
        <v>732</v>
      </c>
      <c r="D514" s="368">
        <v>7</v>
      </c>
      <c r="E514" s="370">
        <v>0</v>
      </c>
    </row>
    <row r="515" spans="1:5">
      <c r="A515" s="365" t="s">
        <v>1344</v>
      </c>
      <c r="B515" s="366" t="s">
        <v>433</v>
      </c>
      <c r="C515" s="367" t="s">
        <v>405</v>
      </c>
      <c r="D515" s="368">
        <v>7</v>
      </c>
      <c r="E515" s="370">
        <v>0</v>
      </c>
    </row>
    <row r="516" spans="1:5">
      <c r="A516" s="365" t="s">
        <v>1410</v>
      </c>
      <c r="B516" s="366" t="s">
        <v>507</v>
      </c>
      <c r="C516" s="367" t="s">
        <v>172</v>
      </c>
      <c r="D516" s="368">
        <v>7</v>
      </c>
      <c r="E516" s="370">
        <v>0</v>
      </c>
    </row>
    <row r="517" spans="1:5">
      <c r="A517" s="365" t="s">
        <v>1364</v>
      </c>
      <c r="B517" s="366" t="s">
        <v>1365</v>
      </c>
      <c r="C517" s="367" t="s">
        <v>679</v>
      </c>
      <c r="D517" s="368">
        <v>7</v>
      </c>
      <c r="E517" s="370">
        <v>0</v>
      </c>
    </row>
    <row r="518" spans="1:5">
      <c r="A518" s="365" t="s">
        <v>1372</v>
      </c>
      <c r="B518" s="366" t="s">
        <v>460</v>
      </c>
      <c r="C518" s="367" t="s">
        <v>110</v>
      </c>
      <c r="D518" s="368">
        <v>7</v>
      </c>
      <c r="E518" s="370">
        <v>0</v>
      </c>
    </row>
    <row r="519" spans="1:5">
      <c r="A519" s="365" t="s">
        <v>1366</v>
      </c>
      <c r="B519" s="366" t="s">
        <v>1367</v>
      </c>
      <c r="C519" s="367" t="s">
        <v>523</v>
      </c>
      <c r="D519" s="368">
        <v>7</v>
      </c>
      <c r="E519" s="370">
        <v>0</v>
      </c>
    </row>
    <row r="520" spans="1:5">
      <c r="A520" s="365" t="s">
        <v>1373</v>
      </c>
      <c r="B520" s="366" t="s">
        <v>462</v>
      </c>
      <c r="C520" s="367" t="s">
        <v>217</v>
      </c>
      <c r="D520" s="368">
        <v>6.5</v>
      </c>
      <c r="E520" s="370">
        <v>0</v>
      </c>
    </row>
    <row r="521" spans="1:5">
      <c r="A521" s="365" t="s">
        <v>1498</v>
      </c>
      <c r="B521" s="366" t="s">
        <v>582</v>
      </c>
      <c r="C521" s="367" t="s">
        <v>190</v>
      </c>
      <c r="D521" s="368">
        <v>6.5</v>
      </c>
      <c r="E521" s="370">
        <v>0</v>
      </c>
    </row>
    <row r="522" spans="1:5">
      <c r="A522" s="365" t="s">
        <v>1369</v>
      </c>
      <c r="B522" s="366" t="s">
        <v>456</v>
      </c>
      <c r="C522" s="367" t="s">
        <v>344</v>
      </c>
      <c r="D522" s="368">
        <v>6.5</v>
      </c>
      <c r="E522" s="370">
        <v>0</v>
      </c>
    </row>
    <row r="523" spans="1:5">
      <c r="A523" s="365" t="s">
        <v>1375</v>
      </c>
      <c r="B523" s="366" t="s">
        <v>1376</v>
      </c>
      <c r="C523" s="367" t="s">
        <v>116</v>
      </c>
      <c r="D523" s="368">
        <v>6.5</v>
      </c>
      <c r="E523" s="370">
        <v>0</v>
      </c>
    </row>
    <row r="524" spans="1:5">
      <c r="A524" s="365" t="s">
        <v>1390</v>
      </c>
      <c r="B524" s="366" t="s">
        <v>478</v>
      </c>
      <c r="C524" s="367" t="s">
        <v>479</v>
      </c>
      <c r="D524" s="368">
        <v>6.5</v>
      </c>
      <c r="E524" s="370">
        <v>0</v>
      </c>
    </row>
    <row r="525" spans="1:5">
      <c r="A525" s="365" t="s">
        <v>1563</v>
      </c>
      <c r="B525" s="366" t="s">
        <v>615</v>
      </c>
      <c r="C525" s="367" t="s">
        <v>373</v>
      </c>
      <c r="D525" s="368">
        <v>6.5</v>
      </c>
      <c r="E525" s="370">
        <v>0</v>
      </c>
    </row>
    <row r="526" spans="1:5">
      <c r="A526" s="365" t="s">
        <v>1330</v>
      </c>
      <c r="B526" s="366" t="s">
        <v>420</v>
      </c>
      <c r="C526" s="367" t="s">
        <v>227</v>
      </c>
      <c r="D526" s="368">
        <v>6.5</v>
      </c>
      <c r="E526" s="370">
        <v>0</v>
      </c>
    </row>
    <row r="527" spans="1:5">
      <c r="A527" s="365" t="s">
        <v>1331</v>
      </c>
      <c r="B527" s="366" t="s">
        <v>421</v>
      </c>
      <c r="C527" s="367" t="s">
        <v>422</v>
      </c>
      <c r="D527" s="368">
        <v>6.5</v>
      </c>
      <c r="E527" s="370">
        <v>0</v>
      </c>
    </row>
    <row r="528" spans="1:5">
      <c r="A528" s="365" t="s">
        <v>1341</v>
      </c>
      <c r="B528" s="366" t="s">
        <v>4378</v>
      </c>
      <c r="C528" s="367" t="s">
        <v>217</v>
      </c>
      <c r="D528" s="368">
        <v>6</v>
      </c>
      <c r="E528" s="370">
        <v>0</v>
      </c>
    </row>
    <row r="529" spans="1:5">
      <c r="A529" s="365" t="s">
        <v>1383</v>
      </c>
      <c r="B529" s="366" t="s">
        <v>1384</v>
      </c>
      <c r="C529" s="367" t="s">
        <v>577</v>
      </c>
      <c r="D529" s="368">
        <v>6</v>
      </c>
      <c r="E529" s="370">
        <v>0</v>
      </c>
    </row>
    <row r="530" spans="1:5">
      <c r="A530" s="365" t="s">
        <v>1350</v>
      </c>
      <c r="B530" s="366" t="s">
        <v>441</v>
      </c>
      <c r="C530" s="367" t="s">
        <v>348</v>
      </c>
      <c r="D530" s="368">
        <v>6</v>
      </c>
      <c r="E530" s="370">
        <v>0</v>
      </c>
    </row>
    <row r="531" spans="1:5">
      <c r="A531" s="365" t="s">
        <v>1799</v>
      </c>
      <c r="B531" s="366" t="s">
        <v>757</v>
      </c>
      <c r="C531" s="367" t="s">
        <v>196</v>
      </c>
      <c r="D531" s="368">
        <v>6</v>
      </c>
      <c r="E531" s="370">
        <v>0</v>
      </c>
    </row>
    <row r="532" spans="1:5">
      <c r="A532" s="365" t="s">
        <v>1391</v>
      </c>
      <c r="B532" s="366" t="s">
        <v>1392</v>
      </c>
      <c r="C532" s="367" t="s">
        <v>227</v>
      </c>
      <c r="D532" s="368">
        <v>6</v>
      </c>
      <c r="E532" s="370">
        <v>0</v>
      </c>
    </row>
    <row r="533" spans="1:5">
      <c r="A533" s="365" t="s">
        <v>1394</v>
      </c>
      <c r="B533" s="366" t="s">
        <v>1395</v>
      </c>
      <c r="C533" s="367" t="s">
        <v>464</v>
      </c>
      <c r="D533" s="368">
        <v>6</v>
      </c>
      <c r="E533" s="370">
        <v>0</v>
      </c>
    </row>
    <row r="534" spans="1:5">
      <c r="A534" s="365" t="s">
        <v>1485</v>
      </c>
      <c r="B534" s="366" t="s">
        <v>570</v>
      </c>
      <c r="C534" s="367" t="s">
        <v>388</v>
      </c>
      <c r="D534" s="368">
        <v>6</v>
      </c>
      <c r="E534" s="370">
        <v>0</v>
      </c>
    </row>
    <row r="535" spans="1:5">
      <c r="A535" s="365" t="s">
        <v>1353</v>
      </c>
      <c r="B535" s="366" t="s">
        <v>445</v>
      </c>
      <c r="C535" s="367" t="s">
        <v>348</v>
      </c>
      <c r="D535" s="368">
        <v>6</v>
      </c>
      <c r="E535" s="370">
        <v>0</v>
      </c>
    </row>
    <row r="536" spans="1:5">
      <c r="A536" s="365" t="s">
        <v>1368</v>
      </c>
      <c r="B536" s="366" t="s">
        <v>454</v>
      </c>
      <c r="C536" s="367" t="s">
        <v>276</v>
      </c>
      <c r="D536" s="368">
        <v>6</v>
      </c>
      <c r="E536" s="370">
        <v>0</v>
      </c>
    </row>
    <row r="537" spans="1:5">
      <c r="A537" s="365" t="s">
        <v>1409</v>
      </c>
      <c r="B537" s="366" t="s">
        <v>505</v>
      </c>
      <c r="C537" s="367" t="s">
        <v>1831</v>
      </c>
      <c r="D537" s="368">
        <v>6</v>
      </c>
      <c r="E537" s="370">
        <v>0</v>
      </c>
    </row>
    <row r="538" spans="1:5">
      <c r="A538" s="365" t="s">
        <v>1356</v>
      </c>
      <c r="B538" s="366" t="s">
        <v>448</v>
      </c>
      <c r="C538" s="367" t="s">
        <v>344</v>
      </c>
      <c r="D538" s="368">
        <v>5.5</v>
      </c>
      <c r="E538" s="370">
        <v>0</v>
      </c>
    </row>
    <row r="539" spans="1:5">
      <c r="A539" s="365" t="s">
        <v>1347</v>
      </c>
      <c r="B539" s="366" t="s">
        <v>439</v>
      </c>
      <c r="C539" s="367" t="s">
        <v>227</v>
      </c>
      <c r="D539" s="368">
        <v>5.5</v>
      </c>
      <c r="E539" s="370">
        <v>0</v>
      </c>
    </row>
    <row r="540" spans="1:5">
      <c r="A540" s="365" t="s">
        <v>1358</v>
      </c>
      <c r="B540" s="366" t="s">
        <v>449</v>
      </c>
      <c r="C540" s="367" t="s">
        <v>214</v>
      </c>
      <c r="D540" s="368">
        <v>5.5</v>
      </c>
      <c r="E540" s="370">
        <v>0</v>
      </c>
    </row>
    <row r="541" spans="1:5">
      <c r="A541" s="365" t="s">
        <v>1386</v>
      </c>
      <c r="B541" s="366" t="s">
        <v>474</v>
      </c>
      <c r="C541" s="367" t="s">
        <v>1831</v>
      </c>
      <c r="D541" s="368">
        <v>5.5</v>
      </c>
      <c r="E541" s="370">
        <v>0</v>
      </c>
    </row>
    <row r="542" spans="1:5">
      <c r="A542" s="365" t="s">
        <v>1428</v>
      </c>
      <c r="B542" s="366" t="s">
        <v>516</v>
      </c>
      <c r="C542" s="367" t="s">
        <v>187</v>
      </c>
      <c r="D542" s="368">
        <v>5.5</v>
      </c>
      <c r="E542" s="370">
        <v>0</v>
      </c>
    </row>
    <row r="543" spans="1:5">
      <c r="A543" s="365" t="s">
        <v>1338</v>
      </c>
      <c r="B543" s="366" t="s">
        <v>428</v>
      </c>
      <c r="C543" s="367" t="s">
        <v>297</v>
      </c>
      <c r="D543" s="368">
        <v>5.5</v>
      </c>
      <c r="E543" s="370">
        <v>0</v>
      </c>
    </row>
    <row r="544" spans="1:5">
      <c r="A544" s="365" t="s">
        <v>1389</v>
      </c>
      <c r="B544" s="366" t="s">
        <v>476</v>
      </c>
      <c r="C544" s="367" t="s">
        <v>141</v>
      </c>
      <c r="D544" s="368">
        <v>5.5</v>
      </c>
      <c r="E544" s="370">
        <v>0</v>
      </c>
    </row>
    <row r="545" spans="1:5">
      <c r="A545" s="365" t="s">
        <v>1370</v>
      </c>
      <c r="B545" s="366" t="s">
        <v>458</v>
      </c>
      <c r="C545" s="367" t="s">
        <v>162</v>
      </c>
      <c r="D545" s="368">
        <v>5.5</v>
      </c>
      <c r="E545" s="370">
        <v>0</v>
      </c>
    </row>
    <row r="546" spans="1:5">
      <c r="A546" s="365" t="s">
        <v>1397</v>
      </c>
      <c r="B546" s="366" t="s">
        <v>482</v>
      </c>
      <c r="C546" s="367" t="s">
        <v>373</v>
      </c>
      <c r="D546" s="368">
        <v>5.5</v>
      </c>
      <c r="E546" s="370">
        <v>0</v>
      </c>
    </row>
    <row r="547" spans="1:5">
      <c r="A547" s="365" t="s">
        <v>1706</v>
      </c>
      <c r="B547" s="366" t="s">
        <v>765</v>
      </c>
      <c r="C547" s="367" t="s">
        <v>190</v>
      </c>
      <c r="D547" s="368">
        <v>5.5</v>
      </c>
      <c r="E547" s="370">
        <v>0</v>
      </c>
    </row>
    <row r="548" spans="1:5">
      <c r="A548" s="365" t="s">
        <v>1684</v>
      </c>
      <c r="B548" s="366" t="s">
        <v>741</v>
      </c>
      <c r="C548" s="367" t="s">
        <v>262</v>
      </c>
      <c r="D548" s="368">
        <v>5.5</v>
      </c>
      <c r="E548" s="370">
        <v>0</v>
      </c>
    </row>
    <row r="549" spans="1:5">
      <c r="A549" s="365" t="s">
        <v>1443</v>
      </c>
      <c r="B549" s="366" t="s">
        <v>526</v>
      </c>
      <c r="C549" s="367" t="s">
        <v>114</v>
      </c>
      <c r="D549" s="368">
        <v>5.5</v>
      </c>
      <c r="E549" s="370">
        <v>0</v>
      </c>
    </row>
    <row r="550" spans="1:5">
      <c r="A550" s="365" t="s">
        <v>1340</v>
      </c>
      <c r="B550" s="366" t="s">
        <v>430</v>
      </c>
      <c r="C550" s="367" t="s">
        <v>158</v>
      </c>
      <c r="D550" s="368">
        <v>5.5</v>
      </c>
      <c r="E550" s="370">
        <v>0</v>
      </c>
    </row>
    <row r="551" spans="1:5">
      <c r="A551" s="365" t="s">
        <v>1819</v>
      </c>
      <c r="B551" s="366" t="s">
        <v>895</v>
      </c>
      <c r="C551" s="367" t="s">
        <v>196</v>
      </c>
      <c r="D551" s="368">
        <v>5</v>
      </c>
      <c r="E551" s="370">
        <v>0</v>
      </c>
    </row>
    <row r="552" spans="1:5">
      <c r="A552" s="365" t="s">
        <v>1416</v>
      </c>
      <c r="B552" s="366" t="s">
        <v>1417</v>
      </c>
      <c r="C552" s="367" t="s">
        <v>840</v>
      </c>
      <c r="D552" s="368">
        <v>5</v>
      </c>
      <c r="E552" s="370">
        <v>0</v>
      </c>
    </row>
    <row r="553" spans="1:5">
      <c r="A553" s="365" t="s">
        <v>1382</v>
      </c>
      <c r="B553" s="366" t="s">
        <v>472</v>
      </c>
      <c r="C553" s="367" t="s">
        <v>114</v>
      </c>
      <c r="D553" s="368">
        <v>5</v>
      </c>
      <c r="E553" s="370">
        <v>0</v>
      </c>
    </row>
    <row r="554" spans="1:5">
      <c r="A554" s="365" t="s">
        <v>1422</v>
      </c>
      <c r="B554" s="366" t="s">
        <v>1423</v>
      </c>
      <c r="C554" s="367" t="s">
        <v>774</v>
      </c>
      <c r="D554" s="368">
        <v>5</v>
      </c>
      <c r="E554" s="370">
        <v>0</v>
      </c>
    </row>
    <row r="555" spans="1:5">
      <c r="A555" s="365" t="s">
        <v>1402</v>
      </c>
      <c r="B555" s="366" t="s">
        <v>493</v>
      </c>
      <c r="C555" s="367" t="s">
        <v>147</v>
      </c>
      <c r="D555" s="368">
        <v>5</v>
      </c>
      <c r="E555" s="370">
        <v>0</v>
      </c>
    </row>
    <row r="556" spans="1:5">
      <c r="A556" s="365" t="s">
        <v>1424</v>
      </c>
      <c r="B556" s="366" t="s">
        <v>1425</v>
      </c>
      <c r="C556" s="367" t="s">
        <v>1157</v>
      </c>
      <c r="D556" s="368">
        <v>5</v>
      </c>
      <c r="E556" s="370">
        <v>0</v>
      </c>
    </row>
    <row r="557" spans="1:5">
      <c r="A557" s="365" t="s">
        <v>1426</v>
      </c>
      <c r="B557" s="366" t="s">
        <v>1427</v>
      </c>
      <c r="C557" s="367" t="s">
        <v>840</v>
      </c>
      <c r="D557" s="368">
        <v>5</v>
      </c>
      <c r="E557" s="370">
        <v>0</v>
      </c>
    </row>
    <row r="558" spans="1:5">
      <c r="A558" s="365" t="s">
        <v>1355</v>
      </c>
      <c r="B558" s="366" t="s">
        <v>447</v>
      </c>
      <c r="C558" s="367" t="s">
        <v>256</v>
      </c>
      <c r="D558" s="368">
        <v>5</v>
      </c>
      <c r="E558" s="370">
        <v>0</v>
      </c>
    </row>
    <row r="559" spans="1:5">
      <c r="A559" s="365" t="s">
        <v>1433</v>
      </c>
      <c r="B559" s="366" t="s">
        <v>1434</v>
      </c>
      <c r="C559" s="367" t="s">
        <v>695</v>
      </c>
      <c r="D559" s="368">
        <v>5</v>
      </c>
      <c r="E559" s="370">
        <v>0</v>
      </c>
    </row>
    <row r="560" spans="1:5">
      <c r="A560" s="365" t="s">
        <v>1377</v>
      </c>
      <c r="B560" s="366" t="s">
        <v>466</v>
      </c>
      <c r="C560" s="367" t="s">
        <v>467</v>
      </c>
      <c r="D560" s="368">
        <v>5</v>
      </c>
      <c r="E560" s="370">
        <v>0</v>
      </c>
    </row>
    <row r="561" spans="1:5">
      <c r="A561" s="365" t="s">
        <v>1378</v>
      </c>
      <c r="B561" s="366" t="s">
        <v>469</v>
      </c>
      <c r="C561" s="367" t="s">
        <v>107</v>
      </c>
      <c r="D561" s="368">
        <v>5</v>
      </c>
      <c r="E561" s="370">
        <v>0</v>
      </c>
    </row>
    <row r="562" spans="1:5">
      <c r="A562" s="365" t="s">
        <v>1438</v>
      </c>
      <c r="B562" s="366" t="s">
        <v>1439</v>
      </c>
      <c r="C562" s="367" t="s">
        <v>953</v>
      </c>
      <c r="D562" s="368">
        <v>5</v>
      </c>
      <c r="E562" s="370">
        <v>0</v>
      </c>
    </row>
    <row r="563" spans="1:5">
      <c r="A563" s="365" t="s">
        <v>1379</v>
      </c>
      <c r="B563" s="366" t="s">
        <v>470</v>
      </c>
      <c r="C563" s="367" t="s">
        <v>422</v>
      </c>
      <c r="D563" s="368">
        <v>5</v>
      </c>
      <c r="E563" s="370">
        <v>0</v>
      </c>
    </row>
    <row r="564" spans="1:5">
      <c r="A564" s="365" t="s">
        <v>1363</v>
      </c>
      <c r="B564" s="366" t="s">
        <v>453</v>
      </c>
      <c r="C564" s="367" t="s">
        <v>236</v>
      </c>
      <c r="D564" s="368">
        <v>5</v>
      </c>
      <c r="E564" s="370">
        <v>0</v>
      </c>
    </row>
    <row r="565" spans="1:5">
      <c r="A565" s="365" t="s">
        <v>1407</v>
      </c>
      <c r="B565" s="366" t="s">
        <v>501</v>
      </c>
      <c r="C565" s="367" t="s">
        <v>139</v>
      </c>
      <c r="D565" s="368">
        <v>5</v>
      </c>
      <c r="E565" s="370">
        <v>0</v>
      </c>
    </row>
    <row r="566" spans="1:5">
      <c r="A566" s="365" t="s">
        <v>1440</v>
      </c>
      <c r="B566" s="366" t="s">
        <v>1441</v>
      </c>
      <c r="C566" s="367" t="s">
        <v>311</v>
      </c>
      <c r="D566" s="368">
        <v>5</v>
      </c>
      <c r="E566" s="370">
        <v>0</v>
      </c>
    </row>
    <row r="567" spans="1:5">
      <c r="A567" s="365" t="s">
        <v>1661</v>
      </c>
      <c r="B567" s="366" t="s">
        <v>712</v>
      </c>
      <c r="C567" s="367" t="s">
        <v>205</v>
      </c>
      <c r="D567" s="368">
        <v>5</v>
      </c>
      <c r="E567" s="370">
        <v>0</v>
      </c>
    </row>
    <row r="568" spans="1:5">
      <c r="A568" s="365" t="s">
        <v>1408</v>
      </c>
      <c r="B568" s="366" t="s">
        <v>503</v>
      </c>
      <c r="C568" s="367" t="s">
        <v>464</v>
      </c>
      <c r="D568" s="368">
        <v>5</v>
      </c>
      <c r="E568" s="370">
        <v>0</v>
      </c>
    </row>
    <row r="569" spans="1:5">
      <c r="A569" s="365" t="s">
        <v>1446</v>
      </c>
      <c r="B569" s="366" t="s">
        <v>1447</v>
      </c>
      <c r="C569" s="367" t="s">
        <v>170</v>
      </c>
      <c r="D569" s="368">
        <v>5</v>
      </c>
      <c r="E569" s="370">
        <v>0</v>
      </c>
    </row>
    <row r="570" spans="1:5">
      <c r="A570" s="365" t="s">
        <v>1401</v>
      </c>
      <c r="B570" s="366" t="s">
        <v>491</v>
      </c>
      <c r="C570" s="367" t="s">
        <v>405</v>
      </c>
      <c r="D570" s="368">
        <v>4.5</v>
      </c>
      <c r="E570" s="370">
        <v>0</v>
      </c>
    </row>
    <row r="571" spans="1:5">
      <c r="A571" s="365" t="s">
        <v>1359</v>
      </c>
      <c r="B571" s="366" t="s">
        <v>451</v>
      </c>
      <c r="C571" s="367" t="s">
        <v>158</v>
      </c>
      <c r="D571" s="368">
        <v>4.5</v>
      </c>
      <c r="E571" s="370">
        <v>0</v>
      </c>
    </row>
    <row r="572" spans="1:5">
      <c r="A572" s="365" t="s">
        <v>1450</v>
      </c>
      <c r="B572" s="366" t="s">
        <v>533</v>
      </c>
      <c r="C572" s="367" t="s">
        <v>131</v>
      </c>
      <c r="D572" s="368">
        <v>4.5</v>
      </c>
      <c r="E572" s="370">
        <v>0</v>
      </c>
    </row>
    <row r="573" spans="1:5">
      <c r="A573" s="365" t="s">
        <v>1453</v>
      </c>
      <c r="B573" s="366" t="s">
        <v>1454</v>
      </c>
      <c r="C573" s="367" t="s">
        <v>497</v>
      </c>
      <c r="D573" s="368">
        <v>4.5</v>
      </c>
      <c r="E573" s="370">
        <v>0</v>
      </c>
    </row>
    <row r="574" spans="1:5">
      <c r="A574" s="365" t="s">
        <v>1380</v>
      </c>
      <c r="B574" s="366" t="s">
        <v>471</v>
      </c>
      <c r="C574" s="367" t="s">
        <v>147</v>
      </c>
      <c r="D574" s="368">
        <v>4.5</v>
      </c>
      <c r="E574" s="370">
        <v>0</v>
      </c>
    </row>
    <row r="575" spans="1:5">
      <c r="A575" s="365" t="s">
        <v>1405</v>
      </c>
      <c r="B575" s="366" t="s">
        <v>496</v>
      </c>
      <c r="C575" s="367" t="s">
        <v>344</v>
      </c>
      <c r="D575" s="368">
        <v>4.5</v>
      </c>
      <c r="E575" s="370">
        <v>0</v>
      </c>
    </row>
    <row r="576" spans="1:5">
      <c r="A576" s="365" t="s">
        <v>1458</v>
      </c>
      <c r="B576" s="366" t="s">
        <v>1459</v>
      </c>
      <c r="C576" s="367" t="s">
        <v>201</v>
      </c>
      <c r="D576" s="368">
        <v>4.5</v>
      </c>
      <c r="E576" s="370">
        <v>0</v>
      </c>
    </row>
    <row r="577" spans="1:5">
      <c r="A577" s="365" t="s">
        <v>1451</v>
      </c>
      <c r="B577" s="366" t="s">
        <v>535</v>
      </c>
      <c r="C577" s="367" t="s">
        <v>165</v>
      </c>
      <c r="D577" s="368">
        <v>4.5</v>
      </c>
      <c r="E577" s="370">
        <v>0</v>
      </c>
    </row>
    <row r="578" spans="1:5">
      <c r="A578" s="365" t="s">
        <v>1460</v>
      </c>
      <c r="B578" s="366" t="s">
        <v>1461</v>
      </c>
      <c r="C578" s="367" t="s">
        <v>127</v>
      </c>
      <c r="D578" s="368">
        <v>4.5</v>
      </c>
      <c r="E578" s="370">
        <v>0</v>
      </c>
    </row>
    <row r="579" spans="1:5">
      <c r="A579" s="365" t="s">
        <v>1413</v>
      </c>
      <c r="B579" s="366" t="s">
        <v>511</v>
      </c>
      <c r="C579" s="367" t="s">
        <v>181</v>
      </c>
      <c r="D579" s="368">
        <v>4</v>
      </c>
      <c r="E579" s="370">
        <v>0</v>
      </c>
    </row>
    <row r="580" spans="1:5">
      <c r="A580" s="365" t="s">
        <v>1463</v>
      </c>
      <c r="B580" s="366" t="s">
        <v>544</v>
      </c>
      <c r="C580" s="367" t="s">
        <v>1831</v>
      </c>
      <c r="D580" s="368">
        <v>4</v>
      </c>
      <c r="E580" s="370">
        <v>0</v>
      </c>
    </row>
    <row r="581" spans="1:5">
      <c r="A581" s="365" t="s">
        <v>1464</v>
      </c>
      <c r="B581" s="366" t="s">
        <v>1465</v>
      </c>
      <c r="C581" s="367" t="s">
        <v>4369</v>
      </c>
      <c r="D581" s="368">
        <v>4</v>
      </c>
      <c r="E581" s="370">
        <v>0</v>
      </c>
    </row>
    <row r="582" spans="1:5">
      <c r="A582" s="365" t="s">
        <v>1466</v>
      </c>
      <c r="B582" s="366" t="s">
        <v>545</v>
      </c>
      <c r="C582" s="367" t="s">
        <v>479</v>
      </c>
      <c r="D582" s="368">
        <v>4</v>
      </c>
      <c r="E582" s="370">
        <v>0</v>
      </c>
    </row>
    <row r="583" spans="1:5">
      <c r="A583" s="365" t="s">
        <v>1510</v>
      </c>
      <c r="B583" s="366" t="s">
        <v>589</v>
      </c>
      <c r="C583" s="367" t="s">
        <v>190</v>
      </c>
      <c r="D583" s="368">
        <v>4</v>
      </c>
      <c r="E583" s="370">
        <v>0</v>
      </c>
    </row>
    <row r="584" spans="1:5">
      <c r="A584" s="365" t="s">
        <v>1469</v>
      </c>
      <c r="B584" s="366" t="s">
        <v>1470</v>
      </c>
      <c r="C584" s="367" t="s">
        <v>222</v>
      </c>
      <c r="D584" s="368">
        <v>4</v>
      </c>
      <c r="E584" s="370">
        <v>0</v>
      </c>
    </row>
    <row r="585" spans="1:5">
      <c r="A585" s="365" t="s">
        <v>1430</v>
      </c>
      <c r="B585" s="366" t="s">
        <v>519</v>
      </c>
      <c r="C585" s="367" t="s">
        <v>520</v>
      </c>
      <c r="D585" s="368">
        <v>4</v>
      </c>
      <c r="E585" s="370">
        <v>0</v>
      </c>
    </row>
    <row r="586" spans="1:5">
      <c r="A586" s="365" t="s">
        <v>1432</v>
      </c>
      <c r="B586" s="366" t="s">
        <v>522</v>
      </c>
      <c r="C586" s="367" t="s">
        <v>523</v>
      </c>
      <c r="D586" s="368">
        <v>4</v>
      </c>
      <c r="E586" s="370">
        <v>0</v>
      </c>
    </row>
    <row r="587" spans="1:5">
      <c r="A587" s="365" t="s">
        <v>1531</v>
      </c>
      <c r="B587" s="366" t="s">
        <v>604</v>
      </c>
      <c r="C587" s="367" t="s">
        <v>139</v>
      </c>
      <c r="D587" s="368">
        <v>4</v>
      </c>
      <c r="E587" s="370">
        <v>0</v>
      </c>
    </row>
    <row r="588" spans="1:5">
      <c r="A588" s="365" t="s">
        <v>1393</v>
      </c>
      <c r="B588" s="366" t="s">
        <v>481</v>
      </c>
      <c r="C588" s="367" t="s">
        <v>4369</v>
      </c>
      <c r="D588" s="368">
        <v>4</v>
      </c>
      <c r="E588" s="370">
        <v>0</v>
      </c>
    </row>
    <row r="589" spans="1:5">
      <c r="A589" s="365" t="s">
        <v>1457</v>
      </c>
      <c r="B589" s="366" t="s">
        <v>539</v>
      </c>
      <c r="C589" s="367" t="s">
        <v>145</v>
      </c>
      <c r="D589" s="368">
        <v>4</v>
      </c>
      <c r="E589" s="370">
        <v>0</v>
      </c>
    </row>
    <row r="590" spans="1:5">
      <c r="A590" s="365" t="s">
        <v>1479</v>
      </c>
      <c r="B590" s="366" t="s">
        <v>561</v>
      </c>
      <c r="C590" s="367" t="s">
        <v>162</v>
      </c>
      <c r="D590" s="368">
        <v>4</v>
      </c>
      <c r="E590" s="370">
        <v>0</v>
      </c>
    </row>
    <row r="591" spans="1:5">
      <c r="A591" s="365" t="s">
        <v>1437</v>
      </c>
      <c r="B591" s="366" t="s">
        <v>524</v>
      </c>
      <c r="C591" s="367" t="s">
        <v>139</v>
      </c>
      <c r="D591" s="368">
        <v>4</v>
      </c>
      <c r="E591" s="370">
        <v>0</v>
      </c>
    </row>
    <row r="592" spans="1:5">
      <c r="A592" s="365" t="s">
        <v>1398</v>
      </c>
      <c r="B592" s="366" t="s">
        <v>483</v>
      </c>
      <c r="C592" s="367" t="s">
        <v>484</v>
      </c>
      <c r="D592" s="368">
        <v>4</v>
      </c>
      <c r="E592" s="370">
        <v>0</v>
      </c>
    </row>
    <row r="593" spans="1:5">
      <c r="A593" s="365" t="s">
        <v>1399</v>
      </c>
      <c r="B593" s="366" t="s">
        <v>485</v>
      </c>
      <c r="C593" s="367" t="s">
        <v>486</v>
      </c>
      <c r="D593" s="368">
        <v>4</v>
      </c>
      <c r="E593" s="370">
        <v>0</v>
      </c>
    </row>
    <row r="594" spans="1:5">
      <c r="A594" s="365" t="s">
        <v>1406</v>
      </c>
      <c r="B594" s="366" t="s">
        <v>498</v>
      </c>
      <c r="C594" s="367" t="s">
        <v>499</v>
      </c>
      <c r="D594" s="368">
        <v>4</v>
      </c>
      <c r="E594" s="370">
        <v>0</v>
      </c>
    </row>
    <row r="595" spans="1:5">
      <c r="A595" s="365" t="s">
        <v>1400</v>
      </c>
      <c r="B595" s="366" t="s">
        <v>488</v>
      </c>
      <c r="C595" s="367" t="s">
        <v>489</v>
      </c>
      <c r="D595" s="368">
        <v>4</v>
      </c>
      <c r="E595" s="370">
        <v>0</v>
      </c>
    </row>
    <row r="596" spans="1:5">
      <c r="A596" s="365" t="s">
        <v>1486</v>
      </c>
      <c r="B596" s="366" t="s">
        <v>1487</v>
      </c>
      <c r="C596" s="367" t="s">
        <v>489</v>
      </c>
      <c r="D596" s="368">
        <v>4</v>
      </c>
      <c r="E596" s="370">
        <v>0</v>
      </c>
    </row>
    <row r="597" spans="1:5">
      <c r="A597" s="365" t="s">
        <v>1411</v>
      </c>
      <c r="B597" s="366" t="s">
        <v>508</v>
      </c>
      <c r="C597" s="367" t="s">
        <v>95</v>
      </c>
      <c r="D597" s="368">
        <v>4</v>
      </c>
      <c r="E597" s="370">
        <v>0</v>
      </c>
    </row>
    <row r="598" spans="1:5">
      <c r="A598" s="365" t="s">
        <v>1444</v>
      </c>
      <c r="B598" s="366" t="s">
        <v>527</v>
      </c>
      <c r="C598" s="367" t="s">
        <v>4369</v>
      </c>
      <c r="D598" s="368">
        <v>4</v>
      </c>
      <c r="E598" s="370">
        <v>0</v>
      </c>
    </row>
    <row r="599" spans="1:5">
      <c r="A599" s="365" t="s">
        <v>1493</v>
      </c>
      <c r="B599" s="366" t="s">
        <v>1494</v>
      </c>
      <c r="C599" s="367" t="s">
        <v>172</v>
      </c>
      <c r="D599" s="368">
        <v>4</v>
      </c>
      <c r="E599" s="370">
        <v>0</v>
      </c>
    </row>
    <row r="600" spans="1:5">
      <c r="A600" s="365" t="s">
        <v>1462</v>
      </c>
      <c r="B600" s="366" t="s">
        <v>541</v>
      </c>
      <c r="C600" s="367" t="s">
        <v>542</v>
      </c>
      <c r="D600" s="368">
        <v>3.5</v>
      </c>
      <c r="E600" s="370">
        <v>0</v>
      </c>
    </row>
    <row r="601" spans="1:5">
      <c r="A601" s="365" t="s">
        <v>1515</v>
      </c>
      <c r="B601" s="366" t="s">
        <v>591</v>
      </c>
      <c r="C601" s="367" t="s">
        <v>287</v>
      </c>
      <c r="D601" s="368">
        <v>3.5</v>
      </c>
      <c r="E601" s="370">
        <v>0</v>
      </c>
    </row>
    <row r="602" spans="1:5">
      <c r="A602" s="365" t="s">
        <v>1429</v>
      </c>
      <c r="B602" s="366" t="s">
        <v>517</v>
      </c>
      <c r="C602" s="367" t="s">
        <v>297</v>
      </c>
      <c r="D602" s="368">
        <v>3.5</v>
      </c>
      <c r="E602" s="370">
        <v>0</v>
      </c>
    </row>
    <row r="603" spans="1:5">
      <c r="A603" s="365" t="s">
        <v>1499</v>
      </c>
      <c r="B603" s="366" t="s">
        <v>1500</v>
      </c>
      <c r="C603" s="367" t="s">
        <v>497</v>
      </c>
      <c r="D603" s="368">
        <v>3.5</v>
      </c>
      <c r="E603" s="370">
        <v>0</v>
      </c>
    </row>
    <row r="604" spans="1:5">
      <c r="A604" s="365" t="s">
        <v>1431</v>
      </c>
      <c r="B604" s="366" t="s">
        <v>521</v>
      </c>
      <c r="C604" s="367" t="s">
        <v>297</v>
      </c>
      <c r="D604" s="368">
        <v>3.5</v>
      </c>
      <c r="E604" s="370">
        <v>0</v>
      </c>
    </row>
    <row r="605" spans="1:5">
      <c r="A605" s="365" t="s">
        <v>1455</v>
      </c>
      <c r="B605" s="366" t="s">
        <v>536</v>
      </c>
      <c r="C605" s="367" t="s">
        <v>537</v>
      </c>
      <c r="D605" s="368">
        <v>3.5</v>
      </c>
      <c r="E605" s="370">
        <v>0</v>
      </c>
    </row>
    <row r="606" spans="1:5">
      <c r="A606" s="365" t="s">
        <v>1527</v>
      </c>
      <c r="B606" s="366" t="s">
        <v>598</v>
      </c>
      <c r="C606" s="367" t="s">
        <v>1082</v>
      </c>
      <c r="D606" s="368">
        <v>3.5</v>
      </c>
      <c r="E606" s="370">
        <v>0</v>
      </c>
    </row>
    <row r="607" spans="1:5">
      <c r="A607" s="365" t="s">
        <v>1445</v>
      </c>
      <c r="B607" s="366" t="s">
        <v>529</v>
      </c>
      <c r="C607" s="367" t="s">
        <v>530</v>
      </c>
      <c r="D607" s="368">
        <v>3.5</v>
      </c>
      <c r="E607" s="370">
        <v>0</v>
      </c>
    </row>
    <row r="608" spans="1:5">
      <c r="A608" s="365" t="s">
        <v>1448</v>
      </c>
      <c r="B608" s="366" t="s">
        <v>532</v>
      </c>
      <c r="C608" s="367" t="s">
        <v>4370</v>
      </c>
      <c r="D608" s="368">
        <v>3.5</v>
      </c>
      <c r="E608" s="370">
        <v>0</v>
      </c>
    </row>
    <row r="609" spans="1:5">
      <c r="A609" s="365" t="s">
        <v>1505</v>
      </c>
      <c r="B609" s="366" t="s">
        <v>1506</v>
      </c>
      <c r="C609" s="367" t="s">
        <v>348</v>
      </c>
      <c r="D609" s="368">
        <v>3</v>
      </c>
      <c r="E609" s="370">
        <v>0</v>
      </c>
    </row>
    <row r="610" spans="1:5">
      <c r="A610" s="365" t="s">
        <v>1507</v>
      </c>
      <c r="B610" s="366" t="s">
        <v>1508</v>
      </c>
      <c r="C610" s="367" t="s">
        <v>348</v>
      </c>
      <c r="D610" s="368">
        <v>3</v>
      </c>
      <c r="E610" s="370">
        <v>0</v>
      </c>
    </row>
    <row r="611" spans="1:5">
      <c r="A611" s="365" t="s">
        <v>1467</v>
      </c>
      <c r="B611" s="366" t="s">
        <v>546</v>
      </c>
      <c r="C611" s="367" t="s">
        <v>256</v>
      </c>
      <c r="D611" s="368">
        <v>3</v>
      </c>
      <c r="E611" s="370">
        <v>0</v>
      </c>
    </row>
    <row r="612" spans="1:5">
      <c r="A612" s="365" t="s">
        <v>1513</v>
      </c>
      <c r="B612" s="366" t="s">
        <v>1514</v>
      </c>
      <c r="C612" s="367" t="s">
        <v>114</v>
      </c>
      <c r="D612" s="368">
        <v>3</v>
      </c>
      <c r="E612" s="370">
        <v>0</v>
      </c>
    </row>
    <row r="613" spans="1:5">
      <c r="A613" s="365" t="s">
        <v>1468</v>
      </c>
      <c r="B613" s="366" t="s">
        <v>548</v>
      </c>
      <c r="C613" s="367" t="s">
        <v>107</v>
      </c>
      <c r="D613" s="368">
        <v>3</v>
      </c>
      <c r="E613" s="370">
        <v>0</v>
      </c>
    </row>
    <row r="614" spans="1:5">
      <c r="A614" s="365" t="s">
        <v>1606</v>
      </c>
      <c r="B614" s="366" t="s">
        <v>660</v>
      </c>
      <c r="C614" s="367" t="s">
        <v>121</v>
      </c>
      <c r="D614" s="368">
        <v>3</v>
      </c>
      <c r="E614" s="370">
        <v>0</v>
      </c>
    </row>
    <row r="615" spans="1:5">
      <c r="A615" s="365" t="s">
        <v>1521</v>
      </c>
      <c r="B615" s="366" t="s">
        <v>1522</v>
      </c>
      <c r="C615" s="367" t="s">
        <v>4379</v>
      </c>
      <c r="D615" s="368">
        <v>3</v>
      </c>
      <c r="E615" s="370">
        <v>0</v>
      </c>
    </row>
    <row r="616" spans="1:5">
      <c r="A616" s="365" t="s">
        <v>1523</v>
      </c>
      <c r="B616" s="366" t="s">
        <v>1524</v>
      </c>
      <c r="C616" s="367" t="s">
        <v>119</v>
      </c>
      <c r="D616" s="368">
        <v>3</v>
      </c>
      <c r="E616" s="370">
        <v>0</v>
      </c>
    </row>
    <row r="617" spans="1:5">
      <c r="A617" s="365" t="s">
        <v>1503</v>
      </c>
      <c r="B617" s="366" t="s">
        <v>586</v>
      </c>
      <c r="C617" s="367" t="s">
        <v>147</v>
      </c>
      <c r="D617" s="368">
        <v>3</v>
      </c>
      <c r="E617" s="370">
        <v>0</v>
      </c>
    </row>
    <row r="618" spans="1:5">
      <c r="A618" s="365" t="s">
        <v>1473</v>
      </c>
      <c r="B618" s="366" t="s">
        <v>553</v>
      </c>
      <c r="C618" s="367" t="s">
        <v>304</v>
      </c>
      <c r="D618" s="368">
        <v>3</v>
      </c>
      <c r="E618" s="370">
        <v>0</v>
      </c>
    </row>
    <row r="619" spans="1:5">
      <c r="A619" s="365" t="s">
        <v>1525</v>
      </c>
      <c r="B619" s="366" t="s">
        <v>1526</v>
      </c>
      <c r="C619" s="367" t="s">
        <v>112</v>
      </c>
      <c r="D619" s="368">
        <v>3</v>
      </c>
      <c r="E619" s="370">
        <v>0</v>
      </c>
    </row>
    <row r="620" spans="1:5">
      <c r="A620" s="365" t="s">
        <v>1630</v>
      </c>
      <c r="B620" s="366" t="s">
        <v>687</v>
      </c>
      <c r="C620" s="367" t="s">
        <v>634</v>
      </c>
      <c r="D620" s="368">
        <v>3</v>
      </c>
      <c r="E620" s="370">
        <v>0</v>
      </c>
    </row>
    <row r="621" spans="1:5">
      <c r="A621" s="365" t="s">
        <v>1476</v>
      </c>
      <c r="B621" s="366" t="s">
        <v>555</v>
      </c>
      <c r="C621" s="367" t="s">
        <v>556</v>
      </c>
      <c r="D621" s="368">
        <v>3</v>
      </c>
      <c r="E621" s="370">
        <v>0</v>
      </c>
    </row>
    <row r="622" spans="1:5">
      <c r="A622" s="365" t="s">
        <v>1477</v>
      </c>
      <c r="B622" s="366" t="s">
        <v>558</v>
      </c>
      <c r="C622" s="367" t="s">
        <v>559</v>
      </c>
      <c r="D622" s="368">
        <v>3</v>
      </c>
      <c r="E622" s="370">
        <v>0</v>
      </c>
    </row>
    <row r="623" spans="1:5">
      <c r="A623" s="365" t="s">
        <v>1532</v>
      </c>
      <c r="B623" s="366" t="s">
        <v>605</v>
      </c>
      <c r="C623" s="367" t="s">
        <v>356</v>
      </c>
      <c r="D623" s="368">
        <v>3</v>
      </c>
      <c r="E623" s="370">
        <v>0</v>
      </c>
    </row>
    <row r="624" spans="1:5">
      <c r="A624" s="365" t="s">
        <v>1562</v>
      </c>
      <c r="B624" s="366" t="s">
        <v>613</v>
      </c>
      <c r="C624" s="367" t="s">
        <v>116</v>
      </c>
      <c r="D624" s="368">
        <v>3</v>
      </c>
      <c r="E624" s="370">
        <v>0</v>
      </c>
    </row>
    <row r="625" spans="1:5">
      <c r="A625" s="365" t="s">
        <v>1587</v>
      </c>
      <c r="B625" s="366" t="s">
        <v>646</v>
      </c>
      <c r="C625" s="367" t="s">
        <v>114</v>
      </c>
      <c r="D625" s="368">
        <v>3</v>
      </c>
      <c r="E625" s="370">
        <v>0</v>
      </c>
    </row>
    <row r="626" spans="1:5">
      <c r="A626" s="365" t="s">
        <v>1481</v>
      </c>
      <c r="B626" s="366" t="s">
        <v>562</v>
      </c>
      <c r="C626" s="367" t="s">
        <v>542</v>
      </c>
      <c r="D626" s="368">
        <v>3</v>
      </c>
      <c r="E626" s="370">
        <v>0</v>
      </c>
    </row>
    <row r="627" spans="1:5">
      <c r="A627" s="365" t="s">
        <v>1536</v>
      </c>
      <c r="B627" s="366" t="s">
        <v>1537</v>
      </c>
      <c r="C627" s="367" t="s">
        <v>1343</v>
      </c>
      <c r="D627" s="368">
        <v>3</v>
      </c>
      <c r="E627" s="370">
        <v>0</v>
      </c>
    </row>
    <row r="628" spans="1:5">
      <c r="A628" s="365" t="s">
        <v>1574</v>
      </c>
      <c r="B628" s="366" t="s">
        <v>631</v>
      </c>
      <c r="C628" s="367" t="s">
        <v>632</v>
      </c>
      <c r="D628" s="368">
        <v>3</v>
      </c>
      <c r="E628" s="370">
        <v>0</v>
      </c>
    </row>
    <row r="629" spans="1:5">
      <c r="A629" s="365" t="s">
        <v>1539</v>
      </c>
      <c r="B629" s="366" t="s">
        <v>1540</v>
      </c>
      <c r="C629" s="367" t="s">
        <v>227</v>
      </c>
      <c r="D629" s="368">
        <v>3</v>
      </c>
      <c r="E629" s="370">
        <v>0</v>
      </c>
    </row>
    <row r="630" spans="1:5">
      <c r="A630" s="365" t="s">
        <v>1504</v>
      </c>
      <c r="B630" s="366" t="s">
        <v>588</v>
      </c>
      <c r="C630" s="367" t="s">
        <v>147</v>
      </c>
      <c r="D630" s="368">
        <v>3</v>
      </c>
      <c r="E630" s="370">
        <v>0</v>
      </c>
    </row>
    <row r="631" spans="1:5">
      <c r="A631" s="365" t="s">
        <v>1541</v>
      </c>
      <c r="B631" s="366" t="s">
        <v>1542</v>
      </c>
      <c r="C631" s="367" t="s">
        <v>297</v>
      </c>
      <c r="D631" s="368">
        <v>3</v>
      </c>
      <c r="E631" s="370">
        <v>0</v>
      </c>
    </row>
    <row r="632" spans="1:5">
      <c r="A632" s="365" t="s">
        <v>1543</v>
      </c>
      <c r="B632" s="366" t="s">
        <v>1544</v>
      </c>
      <c r="C632" s="367" t="s">
        <v>559</v>
      </c>
      <c r="D632" s="368">
        <v>3</v>
      </c>
      <c r="E632" s="370">
        <v>0</v>
      </c>
    </row>
    <row r="633" spans="1:5">
      <c r="A633" s="365" t="s">
        <v>1545</v>
      </c>
      <c r="B633" s="366" t="s">
        <v>1546</v>
      </c>
      <c r="C633" s="367" t="s">
        <v>162</v>
      </c>
      <c r="D633" s="368">
        <v>3</v>
      </c>
      <c r="E633" s="370">
        <v>0</v>
      </c>
    </row>
    <row r="634" spans="1:5">
      <c r="A634" s="365" t="s">
        <v>1547</v>
      </c>
      <c r="B634" s="366" t="s">
        <v>606</v>
      </c>
      <c r="C634" s="367" t="s">
        <v>256</v>
      </c>
      <c r="D634" s="368">
        <v>3</v>
      </c>
      <c r="E634" s="370">
        <v>0</v>
      </c>
    </row>
    <row r="635" spans="1:5">
      <c r="A635" s="365" t="s">
        <v>1501</v>
      </c>
      <c r="B635" s="366" t="s">
        <v>584</v>
      </c>
      <c r="C635" s="367" t="s">
        <v>340</v>
      </c>
      <c r="D635" s="368">
        <v>3</v>
      </c>
      <c r="E635" s="370">
        <v>0</v>
      </c>
    </row>
    <row r="636" spans="1:5">
      <c r="A636" s="365" t="s">
        <v>1491</v>
      </c>
      <c r="B636" s="366" t="s">
        <v>575</v>
      </c>
      <c r="C636" s="367" t="s">
        <v>147</v>
      </c>
      <c r="D636" s="368">
        <v>3</v>
      </c>
      <c r="E636" s="370">
        <v>0</v>
      </c>
    </row>
    <row r="637" spans="1:5">
      <c r="A637" s="365" t="s">
        <v>1553</v>
      </c>
      <c r="B637" s="366" t="s">
        <v>1554</v>
      </c>
      <c r="C637" s="367" t="s">
        <v>953</v>
      </c>
      <c r="D637" s="368">
        <v>3</v>
      </c>
      <c r="E637" s="370">
        <v>0</v>
      </c>
    </row>
    <row r="638" spans="1:5">
      <c r="A638" s="365" t="s">
        <v>1555</v>
      </c>
      <c r="B638" s="366" t="s">
        <v>610</v>
      </c>
      <c r="C638" s="367" t="s">
        <v>123</v>
      </c>
      <c r="D638" s="368">
        <v>3</v>
      </c>
      <c r="E638" s="370">
        <v>0</v>
      </c>
    </row>
    <row r="639" spans="1:5">
      <c r="A639" s="365" t="s">
        <v>1556</v>
      </c>
      <c r="B639" s="366" t="s">
        <v>1557</v>
      </c>
      <c r="C639" s="367" t="s">
        <v>292</v>
      </c>
      <c r="D639" s="368">
        <v>3</v>
      </c>
      <c r="E639" s="370">
        <v>0</v>
      </c>
    </row>
    <row r="640" spans="1:5">
      <c r="A640" s="365" t="s">
        <v>1496</v>
      </c>
      <c r="B640" s="366" t="s">
        <v>578</v>
      </c>
      <c r="C640" s="367" t="s">
        <v>579</v>
      </c>
      <c r="D640" s="368">
        <v>3</v>
      </c>
      <c r="E640" s="370">
        <v>0</v>
      </c>
    </row>
    <row r="641" spans="1:5">
      <c r="A641" s="365" t="s">
        <v>1497</v>
      </c>
      <c r="B641" s="366" t="s">
        <v>580</v>
      </c>
      <c r="C641" s="367" t="s">
        <v>579</v>
      </c>
      <c r="D641" s="368">
        <v>3</v>
      </c>
      <c r="E641" s="370">
        <v>0</v>
      </c>
    </row>
    <row r="642" spans="1:5">
      <c r="A642" s="365" t="s">
        <v>1673</v>
      </c>
      <c r="B642" s="366" t="s">
        <v>723</v>
      </c>
      <c r="C642" s="367" t="s">
        <v>400</v>
      </c>
      <c r="D642" s="368">
        <v>2.5</v>
      </c>
      <c r="E642" s="370">
        <v>0</v>
      </c>
    </row>
    <row r="643" spans="1:5">
      <c r="A643" s="365" t="s">
        <v>1564</v>
      </c>
      <c r="B643" s="366" t="s">
        <v>616</v>
      </c>
      <c r="C643" s="367" t="s">
        <v>617</v>
      </c>
      <c r="D643" s="368">
        <v>2.5</v>
      </c>
      <c r="E643" s="370">
        <v>0</v>
      </c>
    </row>
    <row r="644" spans="1:5">
      <c r="A644" s="365" t="s">
        <v>1565</v>
      </c>
      <c r="B644" s="366" t="s">
        <v>1566</v>
      </c>
      <c r="C644" s="367" t="s">
        <v>537</v>
      </c>
      <c r="D644" s="368">
        <v>2.5</v>
      </c>
      <c r="E644" s="370">
        <v>0</v>
      </c>
    </row>
    <row r="645" spans="1:5">
      <c r="A645" s="365" t="s">
        <v>1567</v>
      </c>
      <c r="B645" s="366" t="s">
        <v>618</v>
      </c>
      <c r="C645" s="367" t="s">
        <v>165</v>
      </c>
      <c r="D645" s="368">
        <v>2.5</v>
      </c>
      <c r="E645" s="370">
        <v>0</v>
      </c>
    </row>
    <row r="646" spans="1:5">
      <c r="A646" s="365" t="s">
        <v>1568</v>
      </c>
      <c r="B646" s="366" t="s">
        <v>620</v>
      </c>
      <c r="C646" s="367" t="s">
        <v>147</v>
      </c>
      <c r="D646" s="368">
        <v>2.5</v>
      </c>
      <c r="E646" s="370">
        <v>0</v>
      </c>
    </row>
    <row r="647" spans="1:5">
      <c r="A647" s="365" t="s">
        <v>4454</v>
      </c>
      <c r="B647" s="366" t="s">
        <v>4371</v>
      </c>
      <c r="C647" s="367" t="s">
        <v>119</v>
      </c>
      <c r="D647" s="368">
        <v>2.5</v>
      </c>
      <c r="E647" s="370">
        <v>0</v>
      </c>
    </row>
    <row r="648" spans="1:5">
      <c r="A648" s="365" t="s">
        <v>1471</v>
      </c>
      <c r="B648" s="366" t="s">
        <v>550</v>
      </c>
      <c r="C648" s="367" t="s">
        <v>551</v>
      </c>
      <c r="D648" s="368">
        <v>2.5</v>
      </c>
      <c r="E648" s="370">
        <v>0</v>
      </c>
    </row>
    <row r="649" spans="1:5">
      <c r="A649" s="365" t="s">
        <v>1571</v>
      </c>
      <c r="B649" s="366" t="s">
        <v>624</v>
      </c>
      <c r="C649" s="367" t="s">
        <v>479</v>
      </c>
      <c r="D649" s="368">
        <v>2.5</v>
      </c>
      <c r="E649" s="370">
        <v>0</v>
      </c>
    </row>
    <row r="650" spans="1:5">
      <c r="A650" s="365" t="s">
        <v>4455</v>
      </c>
      <c r="B650" s="366" t="s">
        <v>4372</v>
      </c>
      <c r="C650" s="367" t="s">
        <v>119</v>
      </c>
      <c r="D650" s="368">
        <v>2.5</v>
      </c>
      <c r="E650" s="370">
        <v>0</v>
      </c>
    </row>
    <row r="651" spans="1:5">
      <c r="A651" s="365" t="s">
        <v>1572</v>
      </c>
      <c r="B651" s="366" t="s">
        <v>625</v>
      </c>
      <c r="C651" s="367" t="s">
        <v>230</v>
      </c>
      <c r="D651" s="368">
        <v>2.5</v>
      </c>
      <c r="E651" s="370">
        <v>0</v>
      </c>
    </row>
    <row r="652" spans="1:5">
      <c r="A652" s="365" t="s">
        <v>1530</v>
      </c>
      <c r="B652" s="366" t="s">
        <v>602</v>
      </c>
      <c r="C652" s="367" t="s">
        <v>227</v>
      </c>
      <c r="D652" s="368">
        <v>2.5</v>
      </c>
      <c r="E652" s="370">
        <v>0</v>
      </c>
    </row>
    <row r="653" spans="1:5">
      <c r="A653" s="365" t="s">
        <v>1483</v>
      </c>
      <c r="B653" s="366" t="s">
        <v>564</v>
      </c>
      <c r="C653" s="367" t="s">
        <v>479</v>
      </c>
      <c r="D653" s="368">
        <v>2.5</v>
      </c>
      <c r="E653" s="370">
        <v>0</v>
      </c>
    </row>
    <row r="654" spans="1:5">
      <c r="A654" s="365" t="s">
        <v>1674</v>
      </c>
      <c r="B654" s="366" t="s">
        <v>725</v>
      </c>
      <c r="C654" s="367" t="s">
        <v>632</v>
      </c>
      <c r="D654" s="368">
        <v>2.5</v>
      </c>
      <c r="E654" s="370">
        <v>0</v>
      </c>
    </row>
    <row r="655" spans="1:5">
      <c r="A655" s="365" t="s">
        <v>1575</v>
      </c>
      <c r="B655" s="366" t="s">
        <v>633</v>
      </c>
      <c r="C655" s="367" t="s">
        <v>634</v>
      </c>
      <c r="D655" s="368">
        <v>2.5</v>
      </c>
      <c r="E655" s="370">
        <v>0</v>
      </c>
    </row>
    <row r="656" spans="1:5">
      <c r="A656" s="365" t="s">
        <v>1490</v>
      </c>
      <c r="B656" s="366" t="s">
        <v>572</v>
      </c>
      <c r="C656" s="367" t="s">
        <v>573</v>
      </c>
      <c r="D656" s="368">
        <v>2.5</v>
      </c>
      <c r="E656" s="370">
        <v>0</v>
      </c>
    </row>
    <row r="657" spans="1:5">
      <c r="A657" s="365" t="s">
        <v>1576</v>
      </c>
      <c r="B657" s="366" t="s">
        <v>636</v>
      </c>
      <c r="C657" s="367" t="s">
        <v>348</v>
      </c>
      <c r="D657" s="368">
        <v>2.5</v>
      </c>
      <c r="E657" s="370">
        <v>0</v>
      </c>
    </row>
    <row r="658" spans="1:5">
      <c r="A658" s="365" t="s">
        <v>1577</v>
      </c>
      <c r="B658" s="366" t="s">
        <v>893</v>
      </c>
      <c r="C658" s="367" t="s">
        <v>634</v>
      </c>
      <c r="D658" s="368">
        <v>2.5</v>
      </c>
      <c r="E658" s="370">
        <v>0</v>
      </c>
    </row>
    <row r="659" spans="1:5">
      <c r="A659" s="365" t="s">
        <v>1578</v>
      </c>
      <c r="B659" s="366" t="s">
        <v>1579</v>
      </c>
      <c r="C659" s="367" t="s">
        <v>145</v>
      </c>
      <c r="D659" s="368">
        <v>2.5</v>
      </c>
      <c r="E659" s="370">
        <v>0</v>
      </c>
    </row>
    <row r="660" spans="1:5">
      <c r="A660" s="365" t="s">
        <v>1580</v>
      </c>
      <c r="B660" s="366" t="s">
        <v>638</v>
      </c>
      <c r="C660" s="367" t="s">
        <v>287</v>
      </c>
      <c r="D660" s="368">
        <v>2.5</v>
      </c>
      <c r="E660" s="370">
        <v>0</v>
      </c>
    </row>
    <row r="661" spans="1:5">
      <c r="A661" s="365" t="s">
        <v>1492</v>
      </c>
      <c r="B661" s="366" t="s">
        <v>576</v>
      </c>
      <c r="C661" s="367" t="s">
        <v>577</v>
      </c>
      <c r="D661" s="368">
        <v>2.5</v>
      </c>
      <c r="E661" s="370">
        <v>0</v>
      </c>
    </row>
    <row r="662" spans="1:5">
      <c r="A662" s="365" t="s">
        <v>4456</v>
      </c>
      <c r="B662" s="366" t="s">
        <v>4373</v>
      </c>
      <c r="C662" s="367" t="s">
        <v>119</v>
      </c>
      <c r="D662" s="368">
        <v>2.5</v>
      </c>
      <c r="E662" s="370">
        <v>0</v>
      </c>
    </row>
    <row r="663" spans="1:5">
      <c r="A663" s="365" t="s">
        <v>1582</v>
      </c>
      <c r="B663" s="366" t="s">
        <v>1583</v>
      </c>
      <c r="C663" s="367" t="s">
        <v>141</v>
      </c>
      <c r="D663" s="368">
        <v>2.5</v>
      </c>
      <c r="E663" s="370">
        <v>0</v>
      </c>
    </row>
    <row r="664" spans="1:5">
      <c r="A664" s="365" t="s">
        <v>1584</v>
      </c>
      <c r="B664" s="366" t="s">
        <v>640</v>
      </c>
      <c r="C664" s="367" t="s">
        <v>114</v>
      </c>
      <c r="D664" s="368">
        <v>2.5</v>
      </c>
      <c r="E664" s="370">
        <v>0</v>
      </c>
    </row>
    <row r="665" spans="1:5">
      <c r="A665" s="365" t="s">
        <v>1591</v>
      </c>
      <c r="B665" s="366" t="s">
        <v>1592</v>
      </c>
      <c r="C665" s="367" t="s">
        <v>484</v>
      </c>
      <c r="D665" s="368">
        <v>2</v>
      </c>
      <c r="E665" s="370">
        <v>0</v>
      </c>
    </row>
    <row r="666" spans="1:5">
      <c r="A666" s="365" t="s">
        <v>1586</v>
      </c>
      <c r="B666" s="366" t="s">
        <v>644</v>
      </c>
      <c r="C666" s="367" t="s">
        <v>243</v>
      </c>
      <c r="D666" s="368">
        <v>2</v>
      </c>
      <c r="E666" s="370">
        <v>0</v>
      </c>
    </row>
    <row r="667" spans="1:5">
      <c r="A667" s="365" t="s">
        <v>1720</v>
      </c>
      <c r="B667" s="366" t="s">
        <v>782</v>
      </c>
      <c r="C667" s="367" t="s">
        <v>190</v>
      </c>
      <c r="D667" s="368">
        <v>2</v>
      </c>
      <c r="E667" s="370">
        <v>0</v>
      </c>
    </row>
    <row r="668" spans="1:5">
      <c r="A668" s="365" t="s">
        <v>1603</v>
      </c>
      <c r="B668" s="366" t="s">
        <v>1604</v>
      </c>
      <c r="C668" s="367" t="s">
        <v>107</v>
      </c>
      <c r="D668" s="368">
        <v>2</v>
      </c>
      <c r="E668" s="370">
        <v>0</v>
      </c>
    </row>
    <row r="669" spans="1:5">
      <c r="A669" s="365" t="s">
        <v>1692</v>
      </c>
      <c r="B669" s="366" t="s">
        <v>748</v>
      </c>
      <c r="C669" s="367" t="s">
        <v>329</v>
      </c>
      <c r="D669" s="368">
        <v>2</v>
      </c>
      <c r="E669" s="370">
        <v>0</v>
      </c>
    </row>
    <row r="670" spans="1:5">
      <c r="A670" s="365" t="s">
        <v>1610</v>
      </c>
      <c r="B670" s="366" t="s">
        <v>1611</v>
      </c>
      <c r="C670" s="367" t="s">
        <v>828</v>
      </c>
      <c r="D670" s="368">
        <v>2</v>
      </c>
      <c r="E670" s="370">
        <v>0</v>
      </c>
    </row>
    <row r="671" spans="1:5">
      <c r="A671" s="365" t="s">
        <v>1569</v>
      </c>
      <c r="B671" s="366" t="s">
        <v>622</v>
      </c>
      <c r="C671" s="367" t="s">
        <v>123</v>
      </c>
      <c r="D671" s="368">
        <v>2</v>
      </c>
      <c r="E671" s="370">
        <v>0</v>
      </c>
    </row>
    <row r="672" spans="1:5">
      <c r="A672" s="365" t="s">
        <v>1516</v>
      </c>
      <c r="B672" s="366" t="s">
        <v>592</v>
      </c>
      <c r="C672" s="367" t="s">
        <v>285</v>
      </c>
      <c r="D672" s="368">
        <v>2</v>
      </c>
      <c r="E672" s="370">
        <v>0</v>
      </c>
    </row>
    <row r="673" spans="1:5">
      <c r="A673" s="365" t="s">
        <v>1726</v>
      </c>
      <c r="B673" s="366" t="s">
        <v>787</v>
      </c>
      <c r="C673" s="367" t="s">
        <v>190</v>
      </c>
      <c r="D673" s="368">
        <v>2</v>
      </c>
      <c r="E673" s="370">
        <v>0</v>
      </c>
    </row>
    <row r="674" spans="1:5">
      <c r="A674" s="365" t="s">
        <v>1615</v>
      </c>
      <c r="B674" s="366" t="s">
        <v>671</v>
      </c>
      <c r="C674" s="367" t="s">
        <v>400</v>
      </c>
      <c r="D674" s="368">
        <v>2</v>
      </c>
      <c r="E674" s="370">
        <v>0</v>
      </c>
    </row>
    <row r="675" spans="1:5">
      <c r="A675" s="365" t="s">
        <v>1519</v>
      </c>
      <c r="B675" s="366" t="s">
        <v>596</v>
      </c>
      <c r="C675" s="367" t="s">
        <v>304</v>
      </c>
      <c r="D675" s="368">
        <v>2</v>
      </c>
      <c r="E675" s="370">
        <v>0</v>
      </c>
    </row>
    <row r="676" spans="1:5">
      <c r="A676" s="365" t="s">
        <v>1618</v>
      </c>
      <c r="B676" s="366" t="s">
        <v>1619</v>
      </c>
      <c r="C676" s="367" t="s">
        <v>717</v>
      </c>
      <c r="D676" s="368">
        <v>2</v>
      </c>
      <c r="E676" s="370">
        <v>0</v>
      </c>
    </row>
    <row r="677" spans="1:5">
      <c r="A677" s="365" t="s">
        <v>1620</v>
      </c>
      <c r="B677" s="366" t="s">
        <v>675</v>
      </c>
      <c r="C677" s="367" t="s">
        <v>676</v>
      </c>
      <c r="D677" s="368">
        <v>2</v>
      </c>
      <c r="E677" s="370">
        <v>0</v>
      </c>
    </row>
    <row r="678" spans="1:5">
      <c r="A678" s="365" t="s">
        <v>1697</v>
      </c>
      <c r="B678" s="366" t="s">
        <v>754</v>
      </c>
      <c r="C678" s="367" t="s">
        <v>162</v>
      </c>
      <c r="D678" s="368">
        <v>2</v>
      </c>
      <c r="E678" s="370">
        <v>0</v>
      </c>
    </row>
    <row r="679" spans="1:5">
      <c r="A679" s="365" t="s">
        <v>1625</v>
      </c>
      <c r="B679" s="366" t="s">
        <v>1626</v>
      </c>
      <c r="C679" s="367" t="s">
        <v>1044</v>
      </c>
      <c r="D679" s="368">
        <v>2</v>
      </c>
      <c r="E679" s="370">
        <v>0</v>
      </c>
    </row>
    <row r="680" spans="1:5">
      <c r="A680" s="365" t="s">
        <v>1698</v>
      </c>
      <c r="B680" s="366" t="s">
        <v>756</v>
      </c>
      <c r="C680" s="367" t="s">
        <v>187</v>
      </c>
      <c r="D680" s="368">
        <v>2</v>
      </c>
      <c r="E680" s="370">
        <v>0</v>
      </c>
    </row>
    <row r="681" spans="1:5">
      <c r="A681" s="365" t="s">
        <v>1628</v>
      </c>
      <c r="B681" s="366" t="s">
        <v>684</v>
      </c>
      <c r="C681" s="367" t="s">
        <v>287</v>
      </c>
      <c r="D681" s="368">
        <v>2</v>
      </c>
      <c r="E681" s="370">
        <v>0</v>
      </c>
    </row>
    <row r="682" spans="1:5">
      <c r="A682" s="365" t="s">
        <v>1632</v>
      </c>
      <c r="B682" s="366" t="s">
        <v>1633</v>
      </c>
      <c r="C682" s="367" t="s">
        <v>141</v>
      </c>
      <c r="D682" s="368">
        <v>2</v>
      </c>
      <c r="E682" s="370">
        <v>0</v>
      </c>
    </row>
    <row r="683" spans="1:5">
      <c r="A683" s="365" t="s">
        <v>1528</v>
      </c>
      <c r="B683" s="366" t="s">
        <v>600</v>
      </c>
      <c r="C683" s="367" t="s">
        <v>601</v>
      </c>
      <c r="D683" s="368">
        <v>2</v>
      </c>
      <c r="E683" s="370">
        <v>0</v>
      </c>
    </row>
    <row r="684" spans="1:5">
      <c r="A684" s="365" t="s">
        <v>1636</v>
      </c>
      <c r="B684" s="366" t="s">
        <v>1637</v>
      </c>
      <c r="C684" s="367" t="s">
        <v>732</v>
      </c>
      <c r="D684" s="368">
        <v>2</v>
      </c>
      <c r="E684" s="370">
        <v>0</v>
      </c>
    </row>
    <row r="685" spans="1:5">
      <c r="A685" s="365" t="s">
        <v>1675</v>
      </c>
      <c r="B685" s="366" t="s">
        <v>727</v>
      </c>
      <c r="C685" s="367" t="s">
        <v>537</v>
      </c>
      <c r="D685" s="368">
        <v>2</v>
      </c>
      <c r="E685" s="370">
        <v>0</v>
      </c>
    </row>
    <row r="686" spans="1:5">
      <c r="A686" s="365" t="s">
        <v>1746</v>
      </c>
      <c r="B686" s="366" t="s">
        <v>815</v>
      </c>
      <c r="C686" s="367" t="s">
        <v>348</v>
      </c>
      <c r="D686" s="368">
        <v>2</v>
      </c>
      <c r="E686" s="370">
        <v>0</v>
      </c>
    </row>
    <row r="687" spans="1:5">
      <c r="A687" s="365" t="s">
        <v>1643</v>
      </c>
      <c r="B687" s="366" t="s">
        <v>1644</v>
      </c>
      <c r="C687" s="367" t="s">
        <v>287</v>
      </c>
      <c r="D687" s="368">
        <v>2</v>
      </c>
      <c r="E687" s="370">
        <v>0</v>
      </c>
    </row>
    <row r="688" spans="1:5">
      <c r="A688" s="365" t="s">
        <v>1652</v>
      </c>
      <c r="B688" s="366" t="s">
        <v>1653</v>
      </c>
      <c r="C688" s="367" t="s">
        <v>774</v>
      </c>
      <c r="D688" s="368">
        <v>2</v>
      </c>
      <c r="E688" s="370">
        <v>0</v>
      </c>
    </row>
    <row r="689" spans="1:5">
      <c r="A689" s="365" t="s">
        <v>1588</v>
      </c>
      <c r="B689" s="366" t="s">
        <v>1589</v>
      </c>
      <c r="C689" s="367" t="s">
        <v>103</v>
      </c>
      <c r="D689" s="368">
        <v>2</v>
      </c>
      <c r="E689" s="370">
        <v>0</v>
      </c>
    </row>
    <row r="690" spans="1:5">
      <c r="A690" s="365" t="s">
        <v>1654</v>
      </c>
      <c r="B690" s="366" t="s">
        <v>1655</v>
      </c>
      <c r="C690" s="367" t="s">
        <v>695</v>
      </c>
      <c r="D690" s="368">
        <v>2</v>
      </c>
      <c r="E690" s="370">
        <v>0</v>
      </c>
    </row>
    <row r="691" spans="1:5">
      <c r="A691" s="365" t="s">
        <v>1678</v>
      </c>
      <c r="B691" s="366" t="s">
        <v>730</v>
      </c>
      <c r="C691" s="367" t="s">
        <v>422</v>
      </c>
      <c r="D691" s="368">
        <v>2</v>
      </c>
      <c r="E691" s="370">
        <v>0</v>
      </c>
    </row>
    <row r="692" spans="1:5">
      <c r="A692" s="365" t="s">
        <v>1708</v>
      </c>
      <c r="B692" s="366" t="s">
        <v>767</v>
      </c>
      <c r="C692" s="367" t="s">
        <v>568</v>
      </c>
      <c r="D692" s="368">
        <v>2</v>
      </c>
      <c r="E692" s="370">
        <v>0</v>
      </c>
    </row>
    <row r="693" spans="1:5">
      <c r="A693" s="365" t="s">
        <v>1709</v>
      </c>
      <c r="B693" s="366" t="s">
        <v>769</v>
      </c>
      <c r="C693" s="367" t="s">
        <v>147</v>
      </c>
      <c r="D693" s="368">
        <v>2</v>
      </c>
      <c r="E693" s="370">
        <v>0</v>
      </c>
    </row>
    <row r="694" spans="1:5">
      <c r="A694" s="365" t="s">
        <v>1550</v>
      </c>
      <c r="B694" s="366" t="s">
        <v>608</v>
      </c>
      <c r="C694" s="367" t="s">
        <v>467</v>
      </c>
      <c r="D694" s="368">
        <v>2</v>
      </c>
      <c r="E694" s="370">
        <v>0</v>
      </c>
    </row>
    <row r="695" spans="1:5">
      <c r="A695" s="365" t="s">
        <v>1664</v>
      </c>
      <c r="B695" s="366" t="s">
        <v>1665</v>
      </c>
      <c r="C695" s="367" t="s">
        <v>207</v>
      </c>
      <c r="D695" s="368">
        <v>2</v>
      </c>
      <c r="E695" s="370">
        <v>0</v>
      </c>
    </row>
    <row r="696" spans="1:5">
      <c r="A696" s="365" t="s">
        <v>1679</v>
      </c>
      <c r="B696" s="366" t="s">
        <v>731</v>
      </c>
      <c r="C696" s="367" t="s">
        <v>732</v>
      </c>
      <c r="D696" s="368">
        <v>2</v>
      </c>
      <c r="E696" s="370">
        <v>0</v>
      </c>
    </row>
    <row r="697" spans="1:5">
      <c r="A697" s="365" t="s">
        <v>1712</v>
      </c>
      <c r="B697" s="366" t="s">
        <v>773</v>
      </c>
      <c r="C697" s="367" t="s">
        <v>774</v>
      </c>
      <c r="D697" s="368">
        <v>2</v>
      </c>
      <c r="E697" s="370">
        <v>0</v>
      </c>
    </row>
    <row r="698" spans="1:5">
      <c r="A698" s="365" t="s">
        <v>1558</v>
      </c>
      <c r="B698" s="366" t="s">
        <v>611</v>
      </c>
      <c r="C698" s="367" t="s">
        <v>334</v>
      </c>
      <c r="D698" s="368">
        <v>2</v>
      </c>
      <c r="E698" s="370">
        <v>0</v>
      </c>
    </row>
    <row r="699" spans="1:5">
      <c r="A699" s="365" t="s">
        <v>1680</v>
      </c>
      <c r="B699" s="366" t="s">
        <v>733</v>
      </c>
      <c r="C699" s="367" t="s">
        <v>422</v>
      </c>
      <c r="D699" s="368">
        <v>2</v>
      </c>
      <c r="E699" s="370">
        <v>0</v>
      </c>
    </row>
    <row r="700" spans="1:5">
      <c r="A700" s="365" t="s">
        <v>1593</v>
      </c>
      <c r="B700" s="366" t="s">
        <v>648</v>
      </c>
      <c r="C700" s="367" t="s">
        <v>601</v>
      </c>
      <c r="D700" s="368">
        <v>1.5</v>
      </c>
      <c r="E700" s="370">
        <v>0</v>
      </c>
    </row>
    <row r="701" spans="1:5">
      <c r="A701" s="365" t="s">
        <v>1596</v>
      </c>
      <c r="B701" s="366" t="s">
        <v>650</v>
      </c>
      <c r="C701" s="367" t="s">
        <v>285</v>
      </c>
      <c r="D701" s="368">
        <v>1.5</v>
      </c>
      <c r="E701" s="370">
        <v>0</v>
      </c>
    </row>
    <row r="702" spans="1:5">
      <c r="A702" s="365" t="s">
        <v>1597</v>
      </c>
      <c r="B702" s="366" t="s">
        <v>652</v>
      </c>
      <c r="C702" s="367" t="s">
        <v>287</v>
      </c>
      <c r="D702" s="368">
        <v>1.5</v>
      </c>
      <c r="E702" s="370">
        <v>0</v>
      </c>
    </row>
    <row r="703" spans="1:5">
      <c r="A703" s="365" t="s">
        <v>1600</v>
      </c>
      <c r="B703" s="366" t="s">
        <v>654</v>
      </c>
      <c r="C703" s="367" t="s">
        <v>601</v>
      </c>
      <c r="D703" s="368">
        <v>1.5</v>
      </c>
      <c r="E703" s="370">
        <v>0</v>
      </c>
    </row>
    <row r="704" spans="1:5">
      <c r="A704" s="365" t="s">
        <v>1601</v>
      </c>
      <c r="B704" s="366" t="s">
        <v>655</v>
      </c>
      <c r="C704" s="367" t="s">
        <v>484</v>
      </c>
      <c r="D704" s="368">
        <v>1.5</v>
      </c>
      <c r="E704" s="370">
        <v>0</v>
      </c>
    </row>
    <row r="705" spans="1:5">
      <c r="A705" s="365" t="s">
        <v>1602</v>
      </c>
      <c r="B705" s="366" t="s">
        <v>657</v>
      </c>
      <c r="C705" s="367" t="s">
        <v>196</v>
      </c>
      <c r="D705" s="368">
        <v>1.5</v>
      </c>
      <c r="E705" s="370">
        <v>0</v>
      </c>
    </row>
    <row r="706" spans="1:5">
      <c r="A706" s="365" t="s">
        <v>1605</v>
      </c>
      <c r="B706" s="366" t="s">
        <v>659</v>
      </c>
      <c r="C706" s="367" t="s">
        <v>579</v>
      </c>
      <c r="D706" s="368">
        <v>1.5</v>
      </c>
      <c r="E706" s="370">
        <v>0</v>
      </c>
    </row>
    <row r="707" spans="1:5">
      <c r="A707" s="365" t="s">
        <v>1607</v>
      </c>
      <c r="B707" s="366" t="s">
        <v>662</v>
      </c>
      <c r="C707" s="367" t="s">
        <v>559</v>
      </c>
      <c r="D707" s="368">
        <v>1.5</v>
      </c>
      <c r="E707" s="370">
        <v>0</v>
      </c>
    </row>
    <row r="708" spans="1:5">
      <c r="A708" s="365" t="s">
        <v>1608</v>
      </c>
      <c r="B708" s="366" t="s">
        <v>664</v>
      </c>
      <c r="C708" s="367" t="s">
        <v>165</v>
      </c>
      <c r="D708" s="368">
        <v>1.5</v>
      </c>
      <c r="E708" s="370">
        <v>0</v>
      </c>
    </row>
    <row r="709" spans="1:5">
      <c r="A709" s="365" t="s">
        <v>1612</v>
      </c>
      <c r="B709" s="366" t="s">
        <v>666</v>
      </c>
      <c r="C709" s="367" t="s">
        <v>334</v>
      </c>
      <c r="D709" s="368">
        <v>1.5</v>
      </c>
      <c r="E709" s="370">
        <v>0</v>
      </c>
    </row>
    <row r="710" spans="1:5">
      <c r="A710" s="365" t="s">
        <v>1681</v>
      </c>
      <c r="B710" s="366" t="s">
        <v>734</v>
      </c>
      <c r="C710" s="367" t="s">
        <v>405</v>
      </c>
      <c r="D710" s="368">
        <v>1.5</v>
      </c>
      <c r="E710" s="370">
        <v>0</v>
      </c>
    </row>
    <row r="711" spans="1:5">
      <c r="A711" s="365" t="s">
        <v>1613</v>
      </c>
      <c r="B711" s="366" t="s">
        <v>667</v>
      </c>
      <c r="C711" s="367" t="s">
        <v>668</v>
      </c>
      <c r="D711" s="368">
        <v>1.5</v>
      </c>
      <c r="E711" s="370">
        <v>0</v>
      </c>
    </row>
    <row r="712" spans="1:5">
      <c r="A712" s="365" t="s">
        <v>1614</v>
      </c>
      <c r="B712" s="366" t="s">
        <v>670</v>
      </c>
      <c r="C712" s="367" t="s">
        <v>217</v>
      </c>
      <c r="D712" s="368">
        <v>1.5</v>
      </c>
      <c r="E712" s="370">
        <v>0</v>
      </c>
    </row>
    <row r="713" spans="1:5">
      <c r="A713" s="365" t="s">
        <v>1616</v>
      </c>
      <c r="B713" s="366" t="s">
        <v>672</v>
      </c>
      <c r="C713" s="367" t="s">
        <v>269</v>
      </c>
      <c r="D713" s="368">
        <v>1.5</v>
      </c>
      <c r="E713" s="370">
        <v>0</v>
      </c>
    </row>
    <row r="714" spans="1:5">
      <c r="A714" s="365" t="s">
        <v>1617</v>
      </c>
      <c r="B714" s="366" t="s">
        <v>673</v>
      </c>
      <c r="C714" s="367" t="s">
        <v>249</v>
      </c>
      <c r="D714" s="368">
        <v>1.5</v>
      </c>
      <c r="E714" s="370">
        <v>0</v>
      </c>
    </row>
    <row r="715" spans="1:5">
      <c r="A715" s="365" t="s">
        <v>1730</v>
      </c>
      <c r="B715" s="366" t="s">
        <v>792</v>
      </c>
      <c r="C715" s="367" t="s">
        <v>190</v>
      </c>
      <c r="D715" s="368">
        <v>1.5</v>
      </c>
      <c r="E715" s="370">
        <v>0</v>
      </c>
    </row>
    <row r="716" spans="1:5">
      <c r="A716" s="365" t="s">
        <v>1621</v>
      </c>
      <c r="B716" s="366" t="s">
        <v>678</v>
      </c>
      <c r="C716" s="367" t="s">
        <v>679</v>
      </c>
      <c r="D716" s="368">
        <v>1.5</v>
      </c>
      <c r="E716" s="370">
        <v>0</v>
      </c>
    </row>
    <row r="717" spans="1:5">
      <c r="A717" s="365" t="s">
        <v>1622</v>
      </c>
      <c r="B717" s="366" t="s">
        <v>680</v>
      </c>
      <c r="C717" s="367" t="s">
        <v>205</v>
      </c>
      <c r="D717" s="368">
        <v>1.5</v>
      </c>
      <c r="E717" s="370">
        <v>0</v>
      </c>
    </row>
    <row r="718" spans="1:5">
      <c r="A718" s="365" t="s">
        <v>1734</v>
      </c>
      <c r="B718" s="366" t="s">
        <v>798</v>
      </c>
      <c r="C718" s="367" t="s">
        <v>568</v>
      </c>
      <c r="D718" s="368">
        <v>1.5</v>
      </c>
      <c r="E718" s="370">
        <v>0</v>
      </c>
    </row>
    <row r="719" spans="1:5">
      <c r="A719" s="365" t="s">
        <v>1627</v>
      </c>
      <c r="B719" s="366" t="s">
        <v>682</v>
      </c>
      <c r="C719" s="367" t="s">
        <v>174</v>
      </c>
      <c r="D719" s="368">
        <v>1.5</v>
      </c>
      <c r="E719" s="370">
        <v>0</v>
      </c>
    </row>
    <row r="720" spans="1:5">
      <c r="A720" s="365" t="s">
        <v>1629</v>
      </c>
      <c r="B720" s="366" t="s">
        <v>686</v>
      </c>
      <c r="C720" s="367" t="s">
        <v>162</v>
      </c>
      <c r="D720" s="368">
        <v>1.5</v>
      </c>
      <c r="E720" s="370">
        <v>0</v>
      </c>
    </row>
    <row r="721" spans="1:5">
      <c r="A721" s="365" t="s">
        <v>1741</v>
      </c>
      <c r="B721" s="366" t="s">
        <v>806</v>
      </c>
      <c r="C721" s="367" t="s">
        <v>190</v>
      </c>
      <c r="D721" s="368">
        <v>1.5</v>
      </c>
      <c r="E721" s="370">
        <v>0</v>
      </c>
    </row>
    <row r="722" spans="1:5">
      <c r="A722" s="365" t="s">
        <v>1634</v>
      </c>
      <c r="B722" s="366" t="s">
        <v>689</v>
      </c>
      <c r="C722" s="367" t="s">
        <v>400</v>
      </c>
      <c r="D722" s="368">
        <v>1.5</v>
      </c>
      <c r="E722" s="370">
        <v>0</v>
      </c>
    </row>
    <row r="723" spans="1:5">
      <c r="A723" s="365" t="s">
        <v>1744</v>
      </c>
      <c r="B723" s="366" t="s">
        <v>812</v>
      </c>
      <c r="C723" s="367" t="s">
        <v>287</v>
      </c>
      <c r="D723" s="368">
        <v>1.5</v>
      </c>
      <c r="E723" s="370">
        <v>0</v>
      </c>
    </row>
    <row r="724" spans="1:5">
      <c r="A724" s="365" t="s">
        <v>1635</v>
      </c>
      <c r="B724" s="366" t="s">
        <v>691</v>
      </c>
      <c r="C724" s="367" t="s">
        <v>692</v>
      </c>
      <c r="D724" s="368">
        <v>1.5</v>
      </c>
      <c r="E724" s="370">
        <v>0</v>
      </c>
    </row>
    <row r="725" spans="1:5">
      <c r="A725" s="365" t="s">
        <v>1682</v>
      </c>
      <c r="B725" s="366" t="s">
        <v>736</v>
      </c>
      <c r="C725" s="367" t="s">
        <v>737</v>
      </c>
      <c r="D725" s="368">
        <v>1.5</v>
      </c>
      <c r="E725" s="370">
        <v>0</v>
      </c>
    </row>
    <row r="726" spans="1:5">
      <c r="A726" s="365" t="s">
        <v>1638</v>
      </c>
      <c r="B726" s="366" t="s">
        <v>694</v>
      </c>
      <c r="C726" s="367" t="s">
        <v>695</v>
      </c>
      <c r="D726" s="368">
        <v>1.5</v>
      </c>
      <c r="E726" s="370">
        <v>0</v>
      </c>
    </row>
    <row r="727" spans="1:5">
      <c r="A727" s="365" t="s">
        <v>1639</v>
      </c>
      <c r="B727" s="366" t="s">
        <v>696</v>
      </c>
      <c r="C727" s="367" t="s">
        <v>537</v>
      </c>
      <c r="D727" s="368">
        <v>1.5</v>
      </c>
      <c r="E727" s="370">
        <v>0</v>
      </c>
    </row>
    <row r="728" spans="1:5">
      <c r="A728" s="365" t="s">
        <v>1640</v>
      </c>
      <c r="B728" s="366" t="s">
        <v>697</v>
      </c>
      <c r="C728" s="367" t="s">
        <v>695</v>
      </c>
      <c r="D728" s="368">
        <v>1.5</v>
      </c>
      <c r="E728" s="370">
        <v>0</v>
      </c>
    </row>
    <row r="729" spans="1:5">
      <c r="A729" s="365" t="s">
        <v>1641</v>
      </c>
      <c r="B729" s="366" t="s">
        <v>699</v>
      </c>
      <c r="C729" s="367" t="s">
        <v>131</v>
      </c>
      <c r="D729" s="368">
        <v>1.5</v>
      </c>
      <c r="E729" s="370">
        <v>0</v>
      </c>
    </row>
    <row r="730" spans="1:5">
      <c r="A730" s="365" t="s">
        <v>1750</v>
      </c>
      <c r="B730" s="366" t="s">
        <v>823</v>
      </c>
      <c r="C730" s="367" t="s">
        <v>568</v>
      </c>
      <c r="D730" s="368">
        <v>1.5</v>
      </c>
      <c r="E730" s="370">
        <v>0</v>
      </c>
    </row>
    <row r="731" spans="1:5">
      <c r="A731" s="365" t="s">
        <v>1676</v>
      </c>
      <c r="B731" s="366" t="s">
        <v>629</v>
      </c>
      <c r="C731" s="367" t="s">
        <v>196</v>
      </c>
      <c r="D731" s="368">
        <v>1.5</v>
      </c>
      <c r="E731" s="370">
        <v>0</v>
      </c>
    </row>
    <row r="732" spans="1:5">
      <c r="A732" s="365" t="s">
        <v>1713</v>
      </c>
      <c r="B732" s="366" t="s">
        <v>1714</v>
      </c>
      <c r="C732" s="367" t="s">
        <v>149</v>
      </c>
      <c r="D732" s="368">
        <v>1.5</v>
      </c>
      <c r="E732" s="370">
        <v>0</v>
      </c>
    </row>
    <row r="733" spans="1:5">
      <c r="A733" s="365" t="s">
        <v>1647</v>
      </c>
      <c r="B733" s="366" t="s">
        <v>701</v>
      </c>
      <c r="C733" s="367" t="s">
        <v>692</v>
      </c>
      <c r="D733" s="368">
        <v>1.5</v>
      </c>
      <c r="E733" s="370">
        <v>0</v>
      </c>
    </row>
    <row r="734" spans="1:5">
      <c r="A734" s="365" t="s">
        <v>1683</v>
      </c>
      <c r="B734" s="366" t="s">
        <v>739</v>
      </c>
      <c r="C734" s="367" t="s">
        <v>405</v>
      </c>
      <c r="D734" s="368">
        <v>1.5</v>
      </c>
      <c r="E734" s="370">
        <v>0</v>
      </c>
    </row>
    <row r="735" spans="1:5">
      <c r="A735" s="365" t="s">
        <v>1648</v>
      </c>
      <c r="B735" s="366" t="s">
        <v>702</v>
      </c>
      <c r="C735" s="367" t="s">
        <v>381</v>
      </c>
      <c r="D735" s="368">
        <v>1.5</v>
      </c>
      <c r="E735" s="370">
        <v>0</v>
      </c>
    </row>
    <row r="736" spans="1:5">
      <c r="A736" s="365" t="s">
        <v>1650</v>
      </c>
      <c r="B736" s="366" t="s">
        <v>564</v>
      </c>
      <c r="C736" s="367" t="s">
        <v>565</v>
      </c>
      <c r="D736" s="368">
        <v>1.5</v>
      </c>
      <c r="E736" s="370">
        <v>0</v>
      </c>
    </row>
    <row r="737" spans="1:5">
      <c r="A737" s="365" t="s">
        <v>1651</v>
      </c>
      <c r="B737" s="366" t="s">
        <v>705</v>
      </c>
      <c r="C737" s="367" t="s">
        <v>224</v>
      </c>
      <c r="D737" s="368">
        <v>1.5</v>
      </c>
      <c r="E737" s="370">
        <v>0</v>
      </c>
    </row>
    <row r="738" spans="1:5">
      <c r="A738" s="365" t="s">
        <v>1707</v>
      </c>
      <c r="B738" s="366" t="s">
        <v>766</v>
      </c>
      <c r="C738" s="367" t="s">
        <v>224</v>
      </c>
      <c r="D738" s="368">
        <v>1.5</v>
      </c>
      <c r="E738" s="370">
        <v>0</v>
      </c>
    </row>
    <row r="739" spans="1:5">
      <c r="A739" s="365" t="s">
        <v>1677</v>
      </c>
      <c r="B739" s="366" t="s">
        <v>729</v>
      </c>
      <c r="C739" s="367" t="s">
        <v>344</v>
      </c>
      <c r="D739" s="368">
        <v>1.5</v>
      </c>
      <c r="E739" s="370">
        <v>0</v>
      </c>
    </row>
    <row r="740" spans="1:5">
      <c r="A740" s="365" t="s">
        <v>1657</v>
      </c>
      <c r="B740" s="366" t="s">
        <v>708</v>
      </c>
      <c r="C740" s="367" t="s">
        <v>101</v>
      </c>
      <c r="D740" s="368">
        <v>1.5</v>
      </c>
      <c r="E740" s="370">
        <v>0</v>
      </c>
    </row>
    <row r="741" spans="1:5">
      <c r="A741" s="365" t="s">
        <v>1685</v>
      </c>
      <c r="B741" s="366" t="s">
        <v>743</v>
      </c>
      <c r="C741" s="367" t="s">
        <v>405</v>
      </c>
      <c r="D741" s="368">
        <v>1.5</v>
      </c>
      <c r="E741" s="370">
        <v>0</v>
      </c>
    </row>
    <row r="742" spans="1:5">
      <c r="A742" s="365" t="s">
        <v>1658</v>
      </c>
      <c r="B742" s="366" t="s">
        <v>709</v>
      </c>
      <c r="C742" s="367" t="s">
        <v>103</v>
      </c>
      <c r="D742" s="368">
        <v>1.5</v>
      </c>
      <c r="E742" s="370">
        <v>0</v>
      </c>
    </row>
    <row r="743" spans="1:5">
      <c r="A743" s="365" t="s">
        <v>1659</v>
      </c>
      <c r="B743" s="366" t="s">
        <v>711</v>
      </c>
      <c r="C743" s="367" t="s">
        <v>344</v>
      </c>
      <c r="D743" s="368">
        <v>1.5</v>
      </c>
      <c r="E743" s="370">
        <v>0</v>
      </c>
    </row>
    <row r="744" spans="1:5">
      <c r="A744" s="365" t="s">
        <v>1666</v>
      </c>
      <c r="B744" s="366" t="s">
        <v>713</v>
      </c>
      <c r="C744" s="367" t="s">
        <v>714</v>
      </c>
      <c r="D744" s="368">
        <v>1.5</v>
      </c>
      <c r="E744" s="370">
        <v>0</v>
      </c>
    </row>
    <row r="745" spans="1:5">
      <c r="A745" s="365" t="s">
        <v>1668</v>
      </c>
      <c r="B745" s="366" t="s">
        <v>716</v>
      </c>
      <c r="C745" s="367" t="s">
        <v>717</v>
      </c>
      <c r="D745" s="368">
        <v>1.5</v>
      </c>
      <c r="E745" s="370">
        <v>0</v>
      </c>
    </row>
    <row r="746" spans="1:5">
      <c r="A746" s="365" t="s">
        <v>1671</v>
      </c>
      <c r="B746" s="366" t="s">
        <v>718</v>
      </c>
      <c r="C746" s="367" t="s">
        <v>719</v>
      </c>
      <c r="D746" s="368">
        <v>1.5</v>
      </c>
      <c r="E746" s="370">
        <v>0</v>
      </c>
    </row>
    <row r="747" spans="1:5">
      <c r="A747" s="365" t="s">
        <v>1672</v>
      </c>
      <c r="B747" s="366" t="s">
        <v>721</v>
      </c>
      <c r="C747" s="367" t="s">
        <v>381</v>
      </c>
      <c r="D747" s="368">
        <v>1.5</v>
      </c>
      <c r="E747" s="370">
        <v>0</v>
      </c>
    </row>
    <row r="748" spans="1:5">
      <c r="A748" s="365" t="s">
        <v>1717</v>
      </c>
      <c r="B748" s="366" t="s">
        <v>779</v>
      </c>
      <c r="C748" s="367" t="s">
        <v>601</v>
      </c>
      <c r="D748" s="368">
        <v>1</v>
      </c>
      <c r="E748" s="370">
        <v>0</v>
      </c>
    </row>
    <row r="749" spans="1:5">
      <c r="A749" s="365" t="s">
        <v>1719</v>
      </c>
      <c r="B749" s="366" t="s">
        <v>780</v>
      </c>
      <c r="C749" s="367" t="s">
        <v>227</v>
      </c>
      <c r="D749" s="368">
        <v>1</v>
      </c>
      <c r="E749" s="370">
        <v>0</v>
      </c>
    </row>
    <row r="750" spans="1:5">
      <c r="A750" s="365" t="s">
        <v>1686</v>
      </c>
      <c r="B750" s="366" t="s">
        <v>744</v>
      </c>
      <c r="C750" s="367" t="s">
        <v>745</v>
      </c>
      <c r="D750" s="368">
        <v>1</v>
      </c>
      <c r="E750" s="370">
        <v>0</v>
      </c>
    </row>
    <row r="751" spans="1:5">
      <c r="A751" s="365" t="s">
        <v>1687</v>
      </c>
      <c r="B751" s="366" t="s">
        <v>1688</v>
      </c>
      <c r="C751" s="367" t="s">
        <v>127</v>
      </c>
      <c r="D751" s="368">
        <v>1</v>
      </c>
      <c r="E751" s="370">
        <v>0</v>
      </c>
    </row>
    <row r="752" spans="1:5">
      <c r="A752" s="365" t="s">
        <v>1721</v>
      </c>
      <c r="B752" s="366" t="s">
        <v>784</v>
      </c>
      <c r="C752" s="367" t="s">
        <v>542</v>
      </c>
      <c r="D752" s="368">
        <v>1</v>
      </c>
      <c r="E752" s="370">
        <v>0</v>
      </c>
    </row>
    <row r="753" spans="1:5">
      <c r="A753" s="365" t="s">
        <v>1722</v>
      </c>
      <c r="B753" s="366" t="s">
        <v>786</v>
      </c>
      <c r="C753" s="367" t="s">
        <v>475</v>
      </c>
      <c r="D753" s="368">
        <v>1</v>
      </c>
      <c r="E753" s="370">
        <v>0</v>
      </c>
    </row>
    <row r="754" spans="1:5">
      <c r="A754" s="365" t="s">
        <v>1691</v>
      </c>
      <c r="B754" s="366" t="s">
        <v>746</v>
      </c>
      <c r="C754" s="367" t="s">
        <v>537</v>
      </c>
      <c r="D754" s="368">
        <v>1</v>
      </c>
      <c r="E754" s="370">
        <v>0</v>
      </c>
    </row>
    <row r="755" spans="1:5">
      <c r="A755" s="365" t="s">
        <v>1694</v>
      </c>
      <c r="B755" s="366" t="s">
        <v>750</v>
      </c>
      <c r="C755" s="367" t="s">
        <v>201</v>
      </c>
      <c r="D755" s="368">
        <v>1</v>
      </c>
      <c r="E755" s="370">
        <v>0</v>
      </c>
    </row>
    <row r="756" spans="1:5">
      <c r="A756" s="365" t="s">
        <v>1695</v>
      </c>
      <c r="B756" s="366" t="s">
        <v>752</v>
      </c>
      <c r="C756" s="367" t="s">
        <v>753</v>
      </c>
      <c r="D756" s="368">
        <v>1</v>
      </c>
      <c r="E756" s="370">
        <v>0</v>
      </c>
    </row>
    <row r="757" spans="1:5">
      <c r="A757" s="365" t="s">
        <v>1727</v>
      </c>
      <c r="B757" s="366" t="s">
        <v>788</v>
      </c>
      <c r="C757" s="367" t="s">
        <v>373</v>
      </c>
      <c r="D757" s="368">
        <v>1</v>
      </c>
      <c r="E757" s="370">
        <v>0</v>
      </c>
    </row>
    <row r="758" spans="1:5">
      <c r="A758" s="365" t="s">
        <v>1729</v>
      </c>
      <c r="B758" s="366" t="s">
        <v>790</v>
      </c>
      <c r="C758" s="367" t="s">
        <v>269</v>
      </c>
      <c r="D758" s="368">
        <v>1</v>
      </c>
      <c r="E758" s="370">
        <v>0</v>
      </c>
    </row>
    <row r="759" spans="1:5">
      <c r="A759" s="365" t="s">
        <v>1732</v>
      </c>
      <c r="B759" s="366" t="s">
        <v>796</v>
      </c>
      <c r="C759" s="367" t="s">
        <v>196</v>
      </c>
      <c r="D759" s="368">
        <v>1</v>
      </c>
      <c r="E759" s="370">
        <v>0</v>
      </c>
    </row>
    <row r="760" spans="1:5">
      <c r="A760" s="365" t="s">
        <v>1696</v>
      </c>
      <c r="B760" s="366" t="s">
        <v>884</v>
      </c>
      <c r="C760" s="367" t="s">
        <v>732</v>
      </c>
      <c r="D760" s="368">
        <v>1</v>
      </c>
      <c r="E760" s="370">
        <v>0</v>
      </c>
    </row>
    <row r="761" spans="1:5">
      <c r="A761" s="365" t="s">
        <v>1715</v>
      </c>
      <c r="B761" s="366" t="s">
        <v>776</v>
      </c>
      <c r="C761" s="367" t="s">
        <v>497</v>
      </c>
      <c r="D761" s="368">
        <v>1</v>
      </c>
      <c r="E761" s="370">
        <v>0</v>
      </c>
    </row>
    <row r="762" spans="1:5">
      <c r="A762" s="365" t="s">
        <v>1733</v>
      </c>
      <c r="B762" s="366" t="s">
        <v>896</v>
      </c>
      <c r="C762" s="367" t="s">
        <v>344</v>
      </c>
      <c r="D762" s="368">
        <v>1</v>
      </c>
      <c r="E762" s="370">
        <v>0</v>
      </c>
    </row>
    <row r="763" spans="1:5">
      <c r="A763" s="365" t="s">
        <v>1735</v>
      </c>
      <c r="B763" s="366" t="s">
        <v>799</v>
      </c>
      <c r="C763" s="367" t="s">
        <v>422</v>
      </c>
      <c r="D763" s="368">
        <v>1</v>
      </c>
      <c r="E763" s="370">
        <v>0</v>
      </c>
    </row>
    <row r="764" spans="1:5">
      <c r="A764" s="365" t="s">
        <v>1736</v>
      </c>
      <c r="B764" s="366" t="s">
        <v>800</v>
      </c>
      <c r="C764" s="367" t="s">
        <v>319</v>
      </c>
      <c r="D764" s="368">
        <v>1</v>
      </c>
      <c r="E764" s="370">
        <v>0</v>
      </c>
    </row>
    <row r="765" spans="1:5">
      <c r="A765" s="365" t="s">
        <v>1716</v>
      </c>
      <c r="B765" s="366" t="s">
        <v>777</v>
      </c>
      <c r="C765" s="367" t="s">
        <v>205</v>
      </c>
      <c r="D765" s="368">
        <v>1</v>
      </c>
      <c r="E765" s="370">
        <v>0</v>
      </c>
    </row>
    <row r="766" spans="1:5">
      <c r="A766" s="365" t="s">
        <v>1699</v>
      </c>
      <c r="B766" s="366" t="s">
        <v>1700</v>
      </c>
      <c r="C766" s="367" t="s">
        <v>319</v>
      </c>
      <c r="D766" s="368">
        <v>1</v>
      </c>
      <c r="E766" s="370">
        <v>0</v>
      </c>
    </row>
    <row r="767" spans="1:5">
      <c r="A767" s="365" t="s">
        <v>1739</v>
      </c>
      <c r="B767" s="366" t="s">
        <v>802</v>
      </c>
      <c r="C767" s="367" t="s">
        <v>112</v>
      </c>
      <c r="D767" s="368">
        <v>1</v>
      </c>
      <c r="E767" s="370">
        <v>0</v>
      </c>
    </row>
    <row r="768" spans="1:5">
      <c r="A768" s="365" t="s">
        <v>1740</v>
      </c>
      <c r="B768" s="366" t="s">
        <v>804</v>
      </c>
      <c r="C768" s="367" t="s">
        <v>319</v>
      </c>
      <c r="D768" s="368">
        <v>1</v>
      </c>
      <c r="E768" s="370">
        <v>0</v>
      </c>
    </row>
    <row r="769" spans="1:5">
      <c r="A769" s="365" t="s">
        <v>1701</v>
      </c>
      <c r="B769" s="366" t="s">
        <v>1702</v>
      </c>
      <c r="C769" s="367" t="s">
        <v>243</v>
      </c>
      <c r="D769" s="368">
        <v>1</v>
      </c>
      <c r="E769" s="370">
        <v>0</v>
      </c>
    </row>
    <row r="770" spans="1:5">
      <c r="A770" s="365" t="s">
        <v>1742</v>
      </c>
      <c r="B770" s="366" t="s">
        <v>808</v>
      </c>
      <c r="C770" s="367" t="s">
        <v>123</v>
      </c>
      <c r="D770" s="368">
        <v>1</v>
      </c>
      <c r="E770" s="370">
        <v>0</v>
      </c>
    </row>
    <row r="771" spans="1:5">
      <c r="A771" s="365" t="s">
        <v>1743</v>
      </c>
      <c r="B771" s="366" t="s">
        <v>810</v>
      </c>
      <c r="C771" s="367" t="s">
        <v>165</v>
      </c>
      <c r="D771" s="368">
        <v>1</v>
      </c>
      <c r="E771" s="370">
        <v>0</v>
      </c>
    </row>
    <row r="772" spans="1:5">
      <c r="A772" s="365" t="s">
        <v>1800</v>
      </c>
      <c r="B772" s="366" t="s">
        <v>885</v>
      </c>
      <c r="C772" s="367" t="s">
        <v>292</v>
      </c>
      <c r="D772" s="368">
        <v>1</v>
      </c>
      <c r="E772" s="370">
        <v>0</v>
      </c>
    </row>
    <row r="773" spans="1:5">
      <c r="A773" s="365" t="s">
        <v>1745</v>
      </c>
      <c r="B773" s="366" t="s">
        <v>813</v>
      </c>
      <c r="C773" s="367" t="s">
        <v>227</v>
      </c>
      <c r="D773" s="368">
        <v>1</v>
      </c>
      <c r="E773" s="370">
        <v>0</v>
      </c>
    </row>
    <row r="774" spans="1:5">
      <c r="A774" s="365" t="s">
        <v>1747</v>
      </c>
      <c r="B774" s="366" t="s">
        <v>817</v>
      </c>
      <c r="C774" s="367" t="s">
        <v>162</v>
      </c>
      <c r="D774" s="368">
        <v>1</v>
      </c>
      <c r="E774" s="370">
        <v>0</v>
      </c>
    </row>
    <row r="775" spans="1:5">
      <c r="A775" s="365" t="s">
        <v>1749</v>
      </c>
      <c r="B775" s="366" t="s">
        <v>820</v>
      </c>
      <c r="C775" s="367" t="s">
        <v>821</v>
      </c>
      <c r="D775" s="368">
        <v>1</v>
      </c>
      <c r="E775" s="370">
        <v>0</v>
      </c>
    </row>
    <row r="776" spans="1:5">
      <c r="A776" s="365" t="s">
        <v>1751</v>
      </c>
      <c r="B776" s="366" t="s">
        <v>824</v>
      </c>
      <c r="C776" s="367" t="s">
        <v>107</v>
      </c>
      <c r="D776" s="368">
        <v>1</v>
      </c>
      <c r="E776" s="370">
        <v>0</v>
      </c>
    </row>
    <row r="777" spans="1:5">
      <c r="A777" s="365" t="s">
        <v>1752</v>
      </c>
      <c r="B777" s="366" t="s">
        <v>826</v>
      </c>
      <c r="C777" s="367" t="s">
        <v>256</v>
      </c>
      <c r="D777" s="368">
        <v>1</v>
      </c>
      <c r="E777" s="370">
        <v>0</v>
      </c>
    </row>
    <row r="778" spans="1:5">
      <c r="A778" s="365" t="s">
        <v>1703</v>
      </c>
      <c r="B778" s="366" t="s">
        <v>758</v>
      </c>
      <c r="C778" s="367" t="s">
        <v>759</v>
      </c>
      <c r="D778" s="368">
        <v>1</v>
      </c>
      <c r="E778" s="370">
        <v>0</v>
      </c>
    </row>
    <row r="779" spans="1:5">
      <c r="A779" s="365" t="s">
        <v>1753</v>
      </c>
      <c r="B779" s="366" t="s">
        <v>827</v>
      </c>
      <c r="C779" s="367" t="s">
        <v>828</v>
      </c>
      <c r="D779" s="368">
        <v>1</v>
      </c>
      <c r="E779" s="370">
        <v>0</v>
      </c>
    </row>
    <row r="780" spans="1:5">
      <c r="A780" s="365" t="s">
        <v>1705</v>
      </c>
      <c r="B780" s="366" t="s">
        <v>763</v>
      </c>
      <c r="C780" s="367" t="s">
        <v>467</v>
      </c>
      <c r="D780" s="368">
        <v>1</v>
      </c>
      <c r="E780" s="370">
        <v>0</v>
      </c>
    </row>
    <row r="781" spans="1:5">
      <c r="A781" s="365" t="s">
        <v>1754</v>
      </c>
      <c r="B781" s="366" t="s">
        <v>830</v>
      </c>
      <c r="C781" s="367" t="s">
        <v>692</v>
      </c>
      <c r="D781" s="368">
        <v>1</v>
      </c>
      <c r="E781" s="370">
        <v>0</v>
      </c>
    </row>
    <row r="782" spans="1:5">
      <c r="A782" s="365" t="s">
        <v>1755</v>
      </c>
      <c r="B782" s="366" t="s">
        <v>831</v>
      </c>
      <c r="C782" s="367" t="s">
        <v>121</v>
      </c>
      <c r="D782" s="368">
        <v>1</v>
      </c>
      <c r="E782" s="370">
        <v>0</v>
      </c>
    </row>
    <row r="783" spans="1:5">
      <c r="A783" s="365" t="s">
        <v>1756</v>
      </c>
      <c r="B783" s="366" t="s">
        <v>833</v>
      </c>
      <c r="C783" s="367" t="s">
        <v>114</v>
      </c>
      <c r="D783" s="368">
        <v>1</v>
      </c>
      <c r="E783" s="370">
        <v>0</v>
      </c>
    </row>
    <row r="784" spans="1:5">
      <c r="A784" s="365" t="s">
        <v>1757</v>
      </c>
      <c r="B784" s="366" t="s">
        <v>835</v>
      </c>
      <c r="C784" s="367" t="s">
        <v>632</v>
      </c>
      <c r="D784" s="368">
        <v>1</v>
      </c>
      <c r="E784" s="370">
        <v>0</v>
      </c>
    </row>
    <row r="785" spans="1:5">
      <c r="A785" s="365" t="s">
        <v>1757</v>
      </c>
      <c r="B785" s="366" t="s">
        <v>835</v>
      </c>
      <c r="C785" s="367" t="s">
        <v>632</v>
      </c>
      <c r="D785" s="368">
        <v>1</v>
      </c>
      <c r="E785" s="370">
        <v>0</v>
      </c>
    </row>
    <row r="786" spans="1:5">
      <c r="A786" s="365" t="s">
        <v>1758</v>
      </c>
      <c r="B786" s="366" t="s">
        <v>836</v>
      </c>
      <c r="C786" s="367" t="s">
        <v>378</v>
      </c>
      <c r="D786" s="368">
        <v>1</v>
      </c>
      <c r="E786" s="370">
        <v>0</v>
      </c>
    </row>
    <row r="787" spans="1:5">
      <c r="A787" s="365" t="s">
        <v>1759</v>
      </c>
      <c r="B787" s="366" t="s">
        <v>837</v>
      </c>
      <c r="C787" s="367" t="s">
        <v>838</v>
      </c>
      <c r="D787" s="368">
        <v>1</v>
      </c>
      <c r="E787" s="370">
        <v>0</v>
      </c>
    </row>
    <row r="788" spans="1:5">
      <c r="A788" s="365" t="s">
        <v>1760</v>
      </c>
      <c r="B788" s="366" t="s">
        <v>839</v>
      </c>
      <c r="C788" s="367" t="s">
        <v>840</v>
      </c>
      <c r="D788" s="368">
        <v>1</v>
      </c>
      <c r="E788" s="370">
        <v>0</v>
      </c>
    </row>
    <row r="789" spans="1:5">
      <c r="A789" s="365" t="s">
        <v>1761</v>
      </c>
      <c r="B789" s="366" t="s">
        <v>842</v>
      </c>
      <c r="C789" s="367" t="s">
        <v>230</v>
      </c>
      <c r="D789" s="368">
        <v>1</v>
      </c>
      <c r="E789" s="370">
        <v>0</v>
      </c>
    </row>
    <row r="790" spans="1:5">
      <c r="A790" s="365" t="s">
        <v>1763</v>
      </c>
      <c r="B790" s="366" t="s">
        <v>843</v>
      </c>
      <c r="C790" s="367" t="s">
        <v>422</v>
      </c>
      <c r="D790" s="368">
        <v>1</v>
      </c>
      <c r="E790" s="370">
        <v>0</v>
      </c>
    </row>
    <row r="791" spans="1:5">
      <c r="A791" s="365" t="s">
        <v>1764</v>
      </c>
      <c r="B791" s="366" t="s">
        <v>844</v>
      </c>
      <c r="C791" s="367" t="s">
        <v>348</v>
      </c>
      <c r="D791" s="368">
        <v>1</v>
      </c>
      <c r="E791" s="370">
        <v>0</v>
      </c>
    </row>
    <row r="792" spans="1:5">
      <c r="A792" s="365" t="s">
        <v>1765</v>
      </c>
      <c r="B792" s="366" t="s">
        <v>846</v>
      </c>
      <c r="C792" s="367" t="s">
        <v>137</v>
      </c>
      <c r="D792" s="368">
        <v>1</v>
      </c>
      <c r="E792" s="370">
        <v>0</v>
      </c>
    </row>
    <row r="793" spans="1:5">
      <c r="A793" s="365" t="s">
        <v>1767</v>
      </c>
      <c r="B793" s="366" t="s">
        <v>849</v>
      </c>
      <c r="C793" s="367" t="s">
        <v>360</v>
      </c>
      <c r="D793" s="368">
        <v>1</v>
      </c>
      <c r="E793" s="370">
        <v>0</v>
      </c>
    </row>
    <row r="794" spans="1:5">
      <c r="A794" s="365" t="s">
        <v>1710</v>
      </c>
      <c r="B794" s="366" t="s">
        <v>771</v>
      </c>
      <c r="C794" s="367" t="s">
        <v>340</v>
      </c>
      <c r="D794" s="368">
        <v>1</v>
      </c>
      <c r="E794" s="370">
        <v>0</v>
      </c>
    </row>
    <row r="795" spans="1:5">
      <c r="A795" s="365" t="s">
        <v>1711</v>
      </c>
      <c r="B795" s="366" t="s">
        <v>772</v>
      </c>
      <c r="C795" s="367" t="s">
        <v>745</v>
      </c>
      <c r="D795" s="368">
        <v>1</v>
      </c>
      <c r="E795" s="370">
        <v>0</v>
      </c>
    </row>
    <row r="796" spans="1:5">
      <c r="A796" s="365" t="s">
        <v>1768</v>
      </c>
      <c r="B796" s="366" t="s">
        <v>850</v>
      </c>
      <c r="C796" s="367" t="s">
        <v>851</v>
      </c>
      <c r="D796" s="368">
        <v>1</v>
      </c>
      <c r="E796" s="370">
        <v>0</v>
      </c>
    </row>
    <row r="797" spans="1:5">
      <c r="A797" s="365" t="s">
        <v>1771</v>
      </c>
      <c r="B797" s="366" t="s">
        <v>852</v>
      </c>
      <c r="C797" s="367" t="s">
        <v>774</v>
      </c>
      <c r="D797" s="368">
        <v>1</v>
      </c>
      <c r="E797" s="370">
        <v>0</v>
      </c>
    </row>
    <row r="798" spans="1:5">
      <c r="A798" s="365" t="s">
        <v>1772</v>
      </c>
      <c r="B798" s="366" t="s">
        <v>854</v>
      </c>
      <c r="C798" s="367" t="s">
        <v>103</v>
      </c>
      <c r="D798" s="368">
        <v>1</v>
      </c>
      <c r="E798" s="370">
        <v>0</v>
      </c>
    </row>
    <row r="799" spans="1:5">
      <c r="A799" s="365" t="s">
        <v>1773</v>
      </c>
      <c r="B799" s="366" t="s">
        <v>855</v>
      </c>
      <c r="C799" s="367" t="s">
        <v>145</v>
      </c>
      <c r="D799" s="368">
        <v>1</v>
      </c>
      <c r="E799" s="370">
        <v>0</v>
      </c>
    </row>
    <row r="800" spans="1:5">
      <c r="A800" s="365" t="s">
        <v>1774</v>
      </c>
      <c r="B800" s="366" t="s">
        <v>856</v>
      </c>
      <c r="C800" s="367" t="s">
        <v>331</v>
      </c>
      <c r="D800" s="368">
        <v>1</v>
      </c>
      <c r="E800" s="370">
        <v>0</v>
      </c>
    </row>
    <row r="801" spans="1:5">
      <c r="A801" s="365" t="s">
        <v>1775</v>
      </c>
      <c r="B801" s="366" t="s">
        <v>857</v>
      </c>
      <c r="C801" s="367" t="s">
        <v>858</v>
      </c>
      <c r="D801" s="368">
        <v>1</v>
      </c>
      <c r="E801" s="370">
        <v>0</v>
      </c>
    </row>
    <row r="802" spans="1:5">
      <c r="A802" s="365" t="s">
        <v>1776</v>
      </c>
      <c r="B802" s="366" t="s">
        <v>859</v>
      </c>
      <c r="C802" s="367" t="s">
        <v>860</v>
      </c>
      <c r="D802" s="368">
        <v>1</v>
      </c>
      <c r="E802" s="370">
        <v>0</v>
      </c>
    </row>
    <row r="803" spans="1:5">
      <c r="A803" s="365" t="s">
        <v>1777</v>
      </c>
      <c r="B803" s="366" t="s">
        <v>861</v>
      </c>
      <c r="C803" s="367" t="s">
        <v>196</v>
      </c>
      <c r="D803" s="368">
        <v>1</v>
      </c>
      <c r="E803" s="370">
        <v>0</v>
      </c>
    </row>
    <row r="804" spans="1:5">
      <c r="A804" s="365" t="s">
        <v>1778</v>
      </c>
      <c r="B804" s="366" t="s">
        <v>862</v>
      </c>
      <c r="C804" s="367" t="s">
        <v>196</v>
      </c>
      <c r="D804" s="368">
        <v>1</v>
      </c>
      <c r="E804" s="370">
        <v>0</v>
      </c>
    </row>
    <row r="805" spans="1:5">
      <c r="A805" s="365" t="s">
        <v>1779</v>
      </c>
      <c r="B805" s="366" t="s">
        <v>864</v>
      </c>
      <c r="C805" s="367" t="s">
        <v>224</v>
      </c>
      <c r="D805" s="368">
        <v>1</v>
      </c>
      <c r="E805" s="370">
        <v>0</v>
      </c>
    </row>
    <row r="806" spans="1:5">
      <c r="A806" s="365" t="s">
        <v>1780</v>
      </c>
      <c r="B806" s="366" t="s">
        <v>865</v>
      </c>
      <c r="C806" s="367" t="s">
        <v>262</v>
      </c>
      <c r="D806" s="368">
        <v>1</v>
      </c>
      <c r="E806" s="370">
        <v>0</v>
      </c>
    </row>
    <row r="807" spans="1:5">
      <c r="A807" s="365" t="s">
        <v>1781</v>
      </c>
      <c r="B807" s="366" t="s">
        <v>867</v>
      </c>
      <c r="C807" s="367" t="s">
        <v>668</v>
      </c>
      <c r="D807" s="368">
        <v>1</v>
      </c>
      <c r="E807" s="370">
        <v>0</v>
      </c>
    </row>
    <row r="808" spans="1:5">
      <c r="A808" s="365" t="s">
        <v>1782</v>
      </c>
      <c r="B808" s="366" t="s">
        <v>869</v>
      </c>
      <c r="C808" s="367" t="s">
        <v>165</v>
      </c>
      <c r="D808" s="368">
        <v>1</v>
      </c>
      <c r="E808" s="370">
        <v>0</v>
      </c>
    </row>
    <row r="809" spans="1:5">
      <c r="A809" s="365" t="s">
        <v>1783</v>
      </c>
      <c r="B809" s="366" t="s">
        <v>871</v>
      </c>
      <c r="C809" s="367" t="s">
        <v>632</v>
      </c>
      <c r="D809" s="368">
        <v>1</v>
      </c>
      <c r="E809" s="370">
        <v>0</v>
      </c>
    </row>
    <row r="810" spans="1:5">
      <c r="A810" s="365" t="s">
        <v>1784</v>
      </c>
      <c r="B810" s="366" t="s">
        <v>872</v>
      </c>
      <c r="C810" s="367" t="s">
        <v>243</v>
      </c>
      <c r="D810" s="368">
        <v>0.5</v>
      </c>
      <c r="E810" s="370">
        <v>0</v>
      </c>
    </row>
    <row r="811" spans="1:5">
      <c r="A811" s="365" t="s">
        <v>1723</v>
      </c>
      <c r="B811" s="366" t="s">
        <v>1724</v>
      </c>
      <c r="C811" s="367" t="s">
        <v>101</v>
      </c>
      <c r="D811" s="368">
        <v>0.5</v>
      </c>
      <c r="E811" s="370">
        <v>0</v>
      </c>
    </row>
    <row r="812" spans="1:5">
      <c r="A812" s="365" t="s">
        <v>1785</v>
      </c>
      <c r="B812" s="366" t="s">
        <v>1786</v>
      </c>
      <c r="C812" s="367" t="s">
        <v>577</v>
      </c>
      <c r="D812" s="368">
        <v>0.5</v>
      </c>
      <c r="E812" s="370">
        <v>0</v>
      </c>
    </row>
    <row r="813" spans="1:5">
      <c r="A813" s="365" t="s">
        <v>1731</v>
      </c>
      <c r="B813" s="366" t="s">
        <v>793</v>
      </c>
      <c r="C813" s="367" t="s">
        <v>794</v>
      </c>
      <c r="D813" s="368">
        <v>0.5</v>
      </c>
      <c r="E813" s="370">
        <v>0</v>
      </c>
    </row>
    <row r="814" spans="1:5">
      <c r="A814" s="365" t="s">
        <v>1737</v>
      </c>
      <c r="B814" s="366" t="s">
        <v>1738</v>
      </c>
      <c r="C814" s="367" t="s">
        <v>114</v>
      </c>
      <c r="D814" s="368">
        <v>0.5</v>
      </c>
      <c r="E814" s="370">
        <v>0</v>
      </c>
    </row>
    <row r="815" spans="1:5">
      <c r="A815" s="365" t="s">
        <v>1787</v>
      </c>
      <c r="B815" s="366" t="s">
        <v>873</v>
      </c>
      <c r="C815" s="367" t="s">
        <v>165</v>
      </c>
      <c r="D815" s="368">
        <v>0.5</v>
      </c>
      <c r="E815" s="370">
        <v>0</v>
      </c>
    </row>
    <row r="816" spans="1:5">
      <c r="A816" s="365" t="s">
        <v>1748</v>
      </c>
      <c r="B816" s="366" t="s">
        <v>819</v>
      </c>
      <c r="C816" s="367" t="s">
        <v>344</v>
      </c>
      <c r="D816" s="368">
        <v>0.5</v>
      </c>
      <c r="E816" s="370">
        <v>0</v>
      </c>
    </row>
    <row r="817" spans="1:5">
      <c r="A817" s="365" t="s">
        <v>1704</v>
      </c>
      <c r="B817" s="366" t="s">
        <v>761</v>
      </c>
      <c r="C817" s="367" t="s">
        <v>249</v>
      </c>
      <c r="D817" s="368">
        <v>0.5</v>
      </c>
      <c r="E817" s="370">
        <v>0</v>
      </c>
    </row>
    <row r="818" spans="1:5">
      <c r="A818" s="365" t="s">
        <v>1788</v>
      </c>
      <c r="B818" s="366" t="s">
        <v>874</v>
      </c>
      <c r="C818" s="367" t="s">
        <v>165</v>
      </c>
      <c r="D818" s="368">
        <v>0.5</v>
      </c>
      <c r="E818" s="370">
        <v>0</v>
      </c>
    </row>
    <row r="819" spans="1:5">
      <c r="A819" s="365" t="s">
        <v>1766</v>
      </c>
      <c r="B819" s="366" t="s">
        <v>848</v>
      </c>
      <c r="C819" s="367" t="s">
        <v>794</v>
      </c>
      <c r="D819" s="368">
        <v>0.5</v>
      </c>
      <c r="E819" s="370">
        <v>0</v>
      </c>
    </row>
    <row r="820" spans="1:5">
      <c r="A820" s="365" t="s">
        <v>1769</v>
      </c>
      <c r="B820" s="366" t="s">
        <v>1770</v>
      </c>
      <c r="C820" s="367" t="s">
        <v>114</v>
      </c>
      <c r="D820" s="368">
        <v>0.5</v>
      </c>
      <c r="E820" s="370">
        <v>0</v>
      </c>
    </row>
    <row r="821" spans="1:5">
      <c r="A821" s="365" t="s">
        <v>1789</v>
      </c>
      <c r="B821" s="366" t="s">
        <v>1790</v>
      </c>
      <c r="C821" s="367" t="s">
        <v>577</v>
      </c>
      <c r="D821" s="368">
        <v>0.5</v>
      </c>
      <c r="E821" s="370">
        <v>0</v>
      </c>
    </row>
    <row r="822" spans="1:5">
      <c r="A822" s="365" t="s">
        <v>1791</v>
      </c>
      <c r="B822" s="366" t="s">
        <v>875</v>
      </c>
      <c r="C822" s="367" t="s">
        <v>222</v>
      </c>
      <c r="D822" s="368">
        <v>0.5</v>
      </c>
      <c r="E822" s="370">
        <v>0</v>
      </c>
    </row>
    <row r="823" spans="1:5">
      <c r="A823" s="365" t="s">
        <v>1792</v>
      </c>
      <c r="B823" s="366" t="s">
        <v>876</v>
      </c>
      <c r="C823" s="367" t="s">
        <v>222</v>
      </c>
      <c r="D823" s="368">
        <v>0.5</v>
      </c>
      <c r="E823" s="370">
        <v>0</v>
      </c>
    </row>
    <row r="824" spans="1:5">
      <c r="A824" s="365" t="s">
        <v>1793</v>
      </c>
      <c r="B824" s="366" t="s">
        <v>878</v>
      </c>
      <c r="C824" s="367" t="s">
        <v>256</v>
      </c>
      <c r="D824" s="368">
        <v>0.5</v>
      </c>
      <c r="E824" s="370">
        <v>0</v>
      </c>
    </row>
    <row r="825" spans="1:5">
      <c r="A825" s="365" t="s">
        <v>1794</v>
      </c>
      <c r="B825" s="366" t="s">
        <v>880</v>
      </c>
      <c r="C825" s="367" t="s">
        <v>133</v>
      </c>
      <c r="D825" s="368">
        <v>0</v>
      </c>
      <c r="E825" s="370">
        <v>0</v>
      </c>
    </row>
    <row r="826" spans="1:5">
      <c r="A826" s="365" t="s">
        <v>1795</v>
      </c>
      <c r="B826" s="366" t="s">
        <v>1796</v>
      </c>
      <c r="C826" s="367" t="s">
        <v>287</v>
      </c>
      <c r="D826" s="368">
        <v>0</v>
      </c>
      <c r="E826" s="370">
        <v>0</v>
      </c>
    </row>
    <row r="827" spans="1:5">
      <c r="A827" s="365" t="s">
        <v>1797</v>
      </c>
      <c r="B827" s="366" t="s">
        <v>881</v>
      </c>
      <c r="C827" s="367" t="s">
        <v>882</v>
      </c>
      <c r="D827" s="368">
        <v>0</v>
      </c>
      <c r="E827" s="370">
        <v>0</v>
      </c>
    </row>
    <row r="828" spans="1:5">
      <c r="A828" s="365" t="s">
        <v>1798</v>
      </c>
      <c r="B828" s="366" t="s">
        <v>883</v>
      </c>
      <c r="C828" s="367" t="s">
        <v>147</v>
      </c>
      <c r="D828" s="368">
        <v>0</v>
      </c>
      <c r="E828" s="370">
        <v>0</v>
      </c>
    </row>
    <row r="829" spans="1:5">
      <c r="A829" s="365" t="s">
        <v>1802</v>
      </c>
      <c r="B829" s="366" t="s">
        <v>886</v>
      </c>
      <c r="C829" s="367" t="s">
        <v>887</v>
      </c>
      <c r="D829" s="368">
        <v>0</v>
      </c>
      <c r="E829" s="370">
        <v>0</v>
      </c>
    </row>
    <row r="830" spans="1:5">
      <c r="A830" s="365" t="s">
        <v>1803</v>
      </c>
      <c r="B830" s="366" t="s">
        <v>889</v>
      </c>
      <c r="C830" s="367" t="s">
        <v>530</v>
      </c>
      <c r="D830" s="368">
        <v>0</v>
      </c>
      <c r="E830" s="370">
        <v>0</v>
      </c>
    </row>
    <row r="831" spans="1:5">
      <c r="A831" s="365" t="s">
        <v>1806</v>
      </c>
      <c r="B831" s="366" t="s">
        <v>1807</v>
      </c>
      <c r="C831" s="367" t="s">
        <v>4380</v>
      </c>
      <c r="D831" s="368">
        <v>0</v>
      </c>
      <c r="E831" s="370">
        <v>0</v>
      </c>
    </row>
    <row r="832" spans="1:5">
      <c r="A832" s="365" t="s">
        <v>1810</v>
      </c>
      <c r="B832" s="366" t="s">
        <v>890</v>
      </c>
      <c r="C832" s="367" t="s">
        <v>287</v>
      </c>
      <c r="D832" s="368">
        <v>0</v>
      </c>
      <c r="E832" s="370">
        <v>0</v>
      </c>
    </row>
    <row r="833" spans="1:5">
      <c r="A833" s="365" t="s">
        <v>1821</v>
      </c>
      <c r="B833" s="366" t="s">
        <v>897</v>
      </c>
      <c r="C833" s="367" t="s">
        <v>114</v>
      </c>
      <c r="D833" s="368">
        <v>0</v>
      </c>
      <c r="E833" s="370">
        <v>0</v>
      </c>
    </row>
    <row r="834" spans="1:5">
      <c r="A834" s="365" t="s">
        <v>1812</v>
      </c>
      <c r="B834" s="366" t="s">
        <v>892</v>
      </c>
      <c r="C834" s="367" t="s">
        <v>190</v>
      </c>
      <c r="D834" s="368">
        <v>0</v>
      </c>
      <c r="E834" s="370">
        <v>0</v>
      </c>
    </row>
    <row r="835" spans="1:5">
      <c r="A835" s="365" t="s">
        <v>1816</v>
      </c>
      <c r="B835" s="366" t="s">
        <v>1817</v>
      </c>
      <c r="C835" s="367" t="s">
        <v>479</v>
      </c>
      <c r="D835" s="368">
        <v>0</v>
      </c>
      <c r="E835" s="370">
        <v>0</v>
      </c>
    </row>
    <row r="836" spans="1:5">
      <c r="A836" s="365" t="s">
        <v>1820</v>
      </c>
      <c r="B836" s="366" t="s">
        <v>899</v>
      </c>
      <c r="C836" s="367" t="s">
        <v>160</v>
      </c>
      <c r="D836" s="368">
        <v>0</v>
      </c>
      <c r="E836" s="370">
        <v>0</v>
      </c>
    </row>
    <row r="837" spans="1:5">
      <c r="A837" s="365" t="s">
        <v>1822</v>
      </c>
      <c r="B837" s="366" t="s">
        <v>1823</v>
      </c>
      <c r="C837" s="367" t="s">
        <v>187</v>
      </c>
      <c r="D837" s="368">
        <v>0</v>
      </c>
      <c r="E837" s="370">
        <v>0</v>
      </c>
    </row>
    <row r="838" spans="1:5">
      <c r="A838" s="365" t="s">
        <v>1824</v>
      </c>
      <c r="B838" s="366" t="s">
        <v>898</v>
      </c>
      <c r="C838" s="367" t="s">
        <v>340</v>
      </c>
      <c r="D838" s="368">
        <v>0</v>
      </c>
      <c r="E838" s="370">
        <v>0</v>
      </c>
    </row>
    <row r="839" spans="1:5">
      <c r="A839" s="365" t="s">
        <v>1825</v>
      </c>
      <c r="B839" s="366" t="s">
        <v>1826</v>
      </c>
      <c r="C839" s="367" t="s">
        <v>239</v>
      </c>
      <c r="D839" s="368">
        <v>0</v>
      </c>
      <c r="E839" s="370">
        <v>0</v>
      </c>
    </row>
    <row r="840" spans="1:5">
      <c r="A840" s="365" t="s">
        <v>1828</v>
      </c>
      <c r="B840" s="366" t="s">
        <v>901</v>
      </c>
      <c r="C840" s="367" t="s">
        <v>537</v>
      </c>
      <c r="D840" s="368">
        <v>0</v>
      </c>
      <c r="E840" s="370">
        <v>0</v>
      </c>
    </row>
    <row r="841" spans="1:5">
      <c r="A841" s="365" t="s">
        <v>1833</v>
      </c>
      <c r="B841" s="366" t="s">
        <v>902</v>
      </c>
      <c r="C841" s="367" t="s">
        <v>276</v>
      </c>
      <c r="D841" s="368">
        <v>0</v>
      </c>
      <c r="E841" s="370">
        <v>0</v>
      </c>
    </row>
    <row r="842" spans="1:5">
      <c r="A842" s="365" t="s">
        <v>1834</v>
      </c>
      <c r="B842" s="366" t="s">
        <v>1835</v>
      </c>
      <c r="C842" s="367" t="s">
        <v>127</v>
      </c>
      <c r="D842" s="368">
        <v>0</v>
      </c>
      <c r="E842" s="370">
        <v>0</v>
      </c>
    </row>
    <row r="843" spans="1:5">
      <c r="A843" s="365" t="s">
        <v>1836</v>
      </c>
      <c r="B843" s="366" t="s">
        <v>903</v>
      </c>
      <c r="C843" s="367" t="s">
        <v>475</v>
      </c>
      <c r="D843" s="368">
        <v>0</v>
      </c>
      <c r="E843" s="370">
        <v>0</v>
      </c>
    </row>
    <row r="844" spans="1:5">
      <c r="A844" s="365" t="s">
        <v>1839</v>
      </c>
      <c r="B844" s="366" t="s">
        <v>904</v>
      </c>
      <c r="C844" s="367" t="s">
        <v>497</v>
      </c>
      <c r="D844" s="368">
        <v>0</v>
      </c>
      <c r="E844" s="370">
        <v>0</v>
      </c>
    </row>
    <row r="845" spans="1:5">
      <c r="A845" s="365" t="s">
        <v>1841</v>
      </c>
      <c r="B845" s="366" t="s">
        <v>1842</v>
      </c>
      <c r="C845" s="367" t="s">
        <v>214</v>
      </c>
      <c r="D845" s="368">
        <v>0</v>
      </c>
      <c r="E845" s="370">
        <v>0</v>
      </c>
    </row>
    <row r="846" spans="1:5">
      <c r="A846" s="365" t="s">
        <v>1843</v>
      </c>
      <c r="B846" s="366" t="s">
        <v>1844</v>
      </c>
      <c r="C846" s="367" t="s">
        <v>344</v>
      </c>
      <c r="D846" s="368">
        <v>0</v>
      </c>
      <c r="E846" s="370">
        <v>0</v>
      </c>
    </row>
    <row r="847" spans="1:5">
      <c r="A847" s="365" t="s">
        <v>1846</v>
      </c>
      <c r="B847" s="366" t="s">
        <v>1847</v>
      </c>
      <c r="C847" s="367" t="s">
        <v>497</v>
      </c>
      <c r="D847" s="368">
        <v>0</v>
      </c>
      <c r="E847" s="370">
        <v>0</v>
      </c>
    </row>
    <row r="848" spans="1:5">
      <c r="A848" s="369" t="s">
        <v>1848</v>
      </c>
      <c r="B848" s="366" t="s">
        <v>1849</v>
      </c>
      <c r="C848" s="367" t="s">
        <v>187</v>
      </c>
      <c r="D848" s="368">
        <v>1270</v>
      </c>
      <c r="E848" s="370">
        <v>0</v>
      </c>
    </row>
    <row r="849" spans="1:5">
      <c r="A849" s="369" t="s">
        <v>1850</v>
      </c>
      <c r="B849" s="366" t="s">
        <v>1851</v>
      </c>
      <c r="C849" s="367" t="s">
        <v>127</v>
      </c>
      <c r="D849" s="368">
        <v>1180</v>
      </c>
      <c r="E849" s="370">
        <v>0</v>
      </c>
    </row>
    <row r="850" spans="1:5">
      <c r="A850" s="369" t="s">
        <v>1852</v>
      </c>
      <c r="B850" s="366" t="s">
        <v>1853</v>
      </c>
      <c r="C850" s="367" t="s">
        <v>329</v>
      </c>
      <c r="D850" s="368">
        <v>1030</v>
      </c>
      <c r="E850" s="370">
        <v>0</v>
      </c>
    </row>
    <row r="851" spans="1:5">
      <c r="A851" s="369" t="s">
        <v>1854</v>
      </c>
      <c r="B851" s="366" t="s">
        <v>1855</v>
      </c>
      <c r="C851" s="367" t="s">
        <v>489</v>
      </c>
      <c r="D851" s="368">
        <v>870</v>
      </c>
      <c r="E851" s="370">
        <v>0</v>
      </c>
    </row>
    <row r="852" spans="1:5">
      <c r="A852" s="369" t="s">
        <v>1858</v>
      </c>
      <c r="B852" s="366" t="s">
        <v>1859</v>
      </c>
      <c r="C852" s="367" t="s">
        <v>961</v>
      </c>
      <c r="D852" s="368">
        <v>654</v>
      </c>
      <c r="E852" s="370">
        <v>0</v>
      </c>
    </row>
    <row r="853" spans="1:5">
      <c r="A853" s="369" t="s">
        <v>1857</v>
      </c>
      <c r="B853" s="366" t="s">
        <v>905</v>
      </c>
      <c r="C853" s="367" t="s">
        <v>239</v>
      </c>
      <c r="D853" s="368">
        <v>646</v>
      </c>
      <c r="E853" s="370">
        <v>0</v>
      </c>
    </row>
    <row r="854" spans="1:5">
      <c r="A854" s="369" t="s">
        <v>1860</v>
      </c>
      <c r="B854" s="366" t="s">
        <v>1861</v>
      </c>
      <c r="C854" s="367" t="s">
        <v>107</v>
      </c>
      <c r="D854" s="368">
        <v>570</v>
      </c>
      <c r="E854" s="370">
        <v>0</v>
      </c>
    </row>
    <row r="855" spans="1:5">
      <c r="A855" s="369" t="s">
        <v>1867</v>
      </c>
      <c r="B855" s="366" t="s">
        <v>908</v>
      </c>
      <c r="C855" s="367" t="s">
        <v>523</v>
      </c>
      <c r="D855" s="368">
        <v>520</v>
      </c>
      <c r="E855" s="370">
        <v>0</v>
      </c>
    </row>
    <row r="856" spans="1:5">
      <c r="A856" s="369" t="s">
        <v>1866</v>
      </c>
      <c r="B856" s="366" t="s">
        <v>906</v>
      </c>
      <c r="C856" s="367" t="s">
        <v>114</v>
      </c>
      <c r="D856" s="368">
        <v>506</v>
      </c>
      <c r="E856" s="370">
        <v>0</v>
      </c>
    </row>
    <row r="857" spans="1:5">
      <c r="A857" s="369" t="s">
        <v>1869</v>
      </c>
      <c r="B857" s="366" t="s">
        <v>909</v>
      </c>
      <c r="C857" s="367" t="s">
        <v>530</v>
      </c>
      <c r="D857" s="368">
        <v>505</v>
      </c>
      <c r="E857" s="370">
        <v>0</v>
      </c>
    </row>
    <row r="858" spans="1:5">
      <c r="A858" s="369" t="s">
        <v>1864</v>
      </c>
      <c r="B858" s="366" t="s">
        <v>1865</v>
      </c>
      <c r="C858" s="367" t="s">
        <v>356</v>
      </c>
      <c r="D858" s="368">
        <v>470</v>
      </c>
      <c r="E858" s="370">
        <v>0</v>
      </c>
    </row>
    <row r="859" spans="1:5">
      <c r="A859" s="369" t="s">
        <v>1870</v>
      </c>
      <c r="B859" s="366" t="s">
        <v>911</v>
      </c>
      <c r="C859" s="367" t="s">
        <v>127</v>
      </c>
      <c r="D859" s="368">
        <v>440</v>
      </c>
      <c r="E859" s="370">
        <v>0</v>
      </c>
    </row>
    <row r="860" spans="1:5">
      <c r="A860" s="369" t="s">
        <v>1874</v>
      </c>
      <c r="B860" s="366" t="s">
        <v>1875</v>
      </c>
      <c r="C860" s="367" t="s">
        <v>737</v>
      </c>
      <c r="D860" s="368">
        <v>390</v>
      </c>
      <c r="E860" s="370">
        <v>0</v>
      </c>
    </row>
    <row r="861" spans="1:5">
      <c r="A861" s="369" t="s">
        <v>1881</v>
      </c>
      <c r="B861" s="366" t="s">
        <v>912</v>
      </c>
      <c r="C861" s="367" t="s">
        <v>101</v>
      </c>
      <c r="D861" s="368">
        <v>344</v>
      </c>
      <c r="E861" s="370">
        <v>0</v>
      </c>
    </row>
    <row r="862" spans="1:5">
      <c r="A862" s="369" t="s">
        <v>1871</v>
      </c>
      <c r="B862" s="366" t="s">
        <v>1872</v>
      </c>
      <c r="C862" s="367" t="s">
        <v>131</v>
      </c>
      <c r="D862" s="368">
        <v>344</v>
      </c>
      <c r="E862" s="370">
        <v>0</v>
      </c>
    </row>
    <row r="863" spans="1:5">
      <c r="A863" s="369" t="s">
        <v>1888</v>
      </c>
      <c r="B863" s="366" t="s">
        <v>917</v>
      </c>
      <c r="C863" s="367" t="s">
        <v>162</v>
      </c>
      <c r="D863" s="368">
        <v>333</v>
      </c>
      <c r="E863" s="370">
        <v>0</v>
      </c>
    </row>
    <row r="864" spans="1:5">
      <c r="A864" s="369" t="s">
        <v>1882</v>
      </c>
      <c r="B864" s="366" t="s">
        <v>1883</v>
      </c>
      <c r="C864" s="367" t="s">
        <v>127</v>
      </c>
      <c r="D864" s="368">
        <v>314</v>
      </c>
      <c r="E864" s="370">
        <v>0</v>
      </c>
    </row>
    <row r="865" spans="1:5">
      <c r="A865" s="369" t="s">
        <v>1886</v>
      </c>
      <c r="B865" s="366" t="s">
        <v>916</v>
      </c>
      <c r="C865" s="367" t="s">
        <v>123</v>
      </c>
      <c r="D865" s="368">
        <v>261</v>
      </c>
      <c r="E865" s="370">
        <v>0</v>
      </c>
    </row>
    <row r="866" spans="1:5">
      <c r="A866" s="369" t="s">
        <v>1889</v>
      </c>
      <c r="B866" s="366" t="s">
        <v>924</v>
      </c>
      <c r="C866" s="367" t="s">
        <v>523</v>
      </c>
      <c r="D866" s="368">
        <v>254</v>
      </c>
      <c r="E866" s="370">
        <v>0</v>
      </c>
    </row>
    <row r="867" spans="1:5">
      <c r="A867" s="369" t="s">
        <v>1914</v>
      </c>
      <c r="B867" s="366" t="s">
        <v>929</v>
      </c>
      <c r="C867" s="367" t="s">
        <v>162</v>
      </c>
      <c r="D867" s="368">
        <v>247</v>
      </c>
      <c r="E867" s="370">
        <v>0</v>
      </c>
    </row>
    <row r="868" spans="1:5">
      <c r="A868" s="369" t="s">
        <v>1890</v>
      </c>
      <c r="B868" s="366" t="s">
        <v>918</v>
      </c>
      <c r="C868" s="367" t="s">
        <v>116</v>
      </c>
      <c r="D868" s="368">
        <v>246</v>
      </c>
      <c r="E868" s="370">
        <v>0</v>
      </c>
    </row>
    <row r="869" spans="1:5">
      <c r="A869" s="369" t="s">
        <v>1906</v>
      </c>
      <c r="B869" s="366" t="s">
        <v>921</v>
      </c>
      <c r="C869" s="367" t="s">
        <v>239</v>
      </c>
      <c r="D869" s="368">
        <v>237</v>
      </c>
      <c r="E869" s="370">
        <v>0</v>
      </c>
    </row>
    <row r="870" spans="1:5">
      <c r="A870" s="369" t="s">
        <v>1896</v>
      </c>
      <c r="B870" s="366" t="s">
        <v>1897</v>
      </c>
      <c r="C870" s="367" t="s">
        <v>119</v>
      </c>
      <c r="D870" s="368">
        <v>236</v>
      </c>
      <c r="E870" s="370">
        <v>0</v>
      </c>
    </row>
    <row r="871" spans="1:5">
      <c r="A871" s="369" t="s">
        <v>1893</v>
      </c>
      <c r="B871" s="366" t="s">
        <v>1894</v>
      </c>
      <c r="C871" s="367" t="s">
        <v>400</v>
      </c>
      <c r="D871" s="368">
        <v>234</v>
      </c>
      <c r="E871" s="370">
        <v>0</v>
      </c>
    </row>
    <row r="872" spans="1:5">
      <c r="A872" s="369" t="s">
        <v>1895</v>
      </c>
      <c r="B872" s="366" t="s">
        <v>923</v>
      </c>
      <c r="C872" s="367" t="s">
        <v>190</v>
      </c>
      <c r="D872" s="368">
        <v>232</v>
      </c>
      <c r="E872" s="370">
        <v>0</v>
      </c>
    </row>
    <row r="873" spans="1:5">
      <c r="A873" s="369" t="s">
        <v>1901</v>
      </c>
      <c r="B873" s="366" t="s">
        <v>1902</v>
      </c>
      <c r="C873" s="367" t="s">
        <v>123</v>
      </c>
      <c r="D873" s="368">
        <v>230</v>
      </c>
      <c r="E873" s="370">
        <v>0</v>
      </c>
    </row>
    <row r="874" spans="1:5">
      <c r="A874" s="369" t="s">
        <v>1904</v>
      </c>
      <c r="B874" s="366" t="s">
        <v>1905</v>
      </c>
      <c r="C874" s="367" t="s">
        <v>4374</v>
      </c>
      <c r="D874" s="368">
        <v>226</v>
      </c>
      <c r="E874" s="370">
        <v>0</v>
      </c>
    </row>
    <row r="875" spans="1:5">
      <c r="A875" s="369" t="s">
        <v>1918</v>
      </c>
      <c r="B875" s="366" t="s">
        <v>926</v>
      </c>
      <c r="C875" s="367" t="s">
        <v>114</v>
      </c>
      <c r="D875" s="368">
        <v>222</v>
      </c>
      <c r="E875" s="370">
        <v>0</v>
      </c>
    </row>
    <row r="876" spans="1:5">
      <c r="A876" s="369" t="s">
        <v>1927</v>
      </c>
      <c r="B876" s="366" t="s">
        <v>933</v>
      </c>
      <c r="C876" s="367" t="s">
        <v>123</v>
      </c>
      <c r="D876" s="368">
        <v>219</v>
      </c>
      <c r="E876" s="370">
        <v>0</v>
      </c>
    </row>
    <row r="877" spans="1:5">
      <c r="A877" s="369" t="s">
        <v>1899</v>
      </c>
      <c r="B877" s="366" t="s">
        <v>1900</v>
      </c>
      <c r="C877" s="367" t="s">
        <v>123</v>
      </c>
      <c r="D877" s="368">
        <v>214</v>
      </c>
      <c r="E877" s="370">
        <v>0</v>
      </c>
    </row>
    <row r="878" spans="1:5">
      <c r="A878" s="369" t="s">
        <v>1913</v>
      </c>
      <c r="B878" s="366" t="s">
        <v>931</v>
      </c>
      <c r="C878" s="367" t="s">
        <v>123</v>
      </c>
      <c r="D878" s="368">
        <v>214</v>
      </c>
      <c r="E878" s="370">
        <v>0</v>
      </c>
    </row>
    <row r="879" spans="1:5">
      <c r="A879" s="369" t="s">
        <v>1923</v>
      </c>
      <c r="B879" s="366" t="s">
        <v>930</v>
      </c>
      <c r="C879" s="367" t="s">
        <v>110</v>
      </c>
      <c r="D879" s="368">
        <v>212</v>
      </c>
      <c r="E879" s="370">
        <v>0</v>
      </c>
    </row>
    <row r="880" spans="1:5">
      <c r="A880" s="369" t="s">
        <v>1911</v>
      </c>
      <c r="B880" s="366" t="s">
        <v>1912</v>
      </c>
      <c r="C880" s="367" t="s">
        <v>131</v>
      </c>
      <c r="D880" s="368">
        <v>198</v>
      </c>
      <c r="E880" s="370">
        <v>0</v>
      </c>
    </row>
    <row r="881" spans="1:5">
      <c r="A881" s="369" t="s">
        <v>1916</v>
      </c>
      <c r="B881" s="366" t="s">
        <v>1917</v>
      </c>
      <c r="C881" s="367" t="s">
        <v>329</v>
      </c>
      <c r="D881" s="368">
        <v>192</v>
      </c>
      <c r="E881" s="370">
        <v>0</v>
      </c>
    </row>
    <row r="882" spans="1:5">
      <c r="A882" s="369" t="s">
        <v>1935</v>
      </c>
      <c r="B882" s="366" t="s">
        <v>935</v>
      </c>
      <c r="C882" s="367" t="s">
        <v>187</v>
      </c>
      <c r="D882" s="368">
        <v>188</v>
      </c>
      <c r="E882" s="370">
        <v>0</v>
      </c>
    </row>
    <row r="883" spans="1:5">
      <c r="A883" s="369" t="s">
        <v>1919</v>
      </c>
      <c r="B883" s="366" t="s">
        <v>943</v>
      </c>
      <c r="C883" s="367" t="s">
        <v>601</v>
      </c>
      <c r="D883" s="368">
        <v>181</v>
      </c>
      <c r="E883" s="370">
        <v>0</v>
      </c>
    </row>
    <row r="884" spans="1:5">
      <c r="A884" s="369" t="s">
        <v>1924</v>
      </c>
      <c r="B884" s="366" t="s">
        <v>1925</v>
      </c>
      <c r="C884" s="367" t="s">
        <v>187</v>
      </c>
      <c r="D884" s="368">
        <v>168</v>
      </c>
      <c r="E884" s="370">
        <v>0</v>
      </c>
    </row>
    <row r="885" spans="1:5">
      <c r="A885" s="369" t="s">
        <v>1930</v>
      </c>
      <c r="B885" s="366" t="s">
        <v>1931</v>
      </c>
      <c r="C885" s="367" t="s">
        <v>131</v>
      </c>
      <c r="D885" s="368">
        <v>162</v>
      </c>
      <c r="E885" s="370">
        <v>0</v>
      </c>
    </row>
    <row r="886" spans="1:5">
      <c r="A886" s="369" t="s">
        <v>1938</v>
      </c>
      <c r="B886" s="366" t="s">
        <v>937</v>
      </c>
      <c r="C886" s="367" t="s">
        <v>329</v>
      </c>
      <c r="D886" s="368">
        <v>158</v>
      </c>
      <c r="E886" s="370">
        <v>0</v>
      </c>
    </row>
    <row r="887" spans="1:5">
      <c r="A887" s="369" t="s">
        <v>1948</v>
      </c>
      <c r="B887" s="366" t="s">
        <v>952</v>
      </c>
      <c r="C887" s="367" t="s">
        <v>103</v>
      </c>
      <c r="D887" s="368">
        <v>157</v>
      </c>
      <c r="E887" s="370">
        <v>0</v>
      </c>
    </row>
    <row r="888" spans="1:5">
      <c r="A888" s="369" t="s">
        <v>1950</v>
      </c>
      <c r="B888" s="366" t="s">
        <v>945</v>
      </c>
      <c r="C888" s="367" t="s">
        <v>110</v>
      </c>
      <c r="D888" s="368">
        <v>157</v>
      </c>
      <c r="E888" s="370">
        <v>0</v>
      </c>
    </row>
    <row r="889" spans="1:5">
      <c r="A889" s="369" t="s">
        <v>1928</v>
      </c>
      <c r="B889" s="366" t="s">
        <v>1929</v>
      </c>
      <c r="C889" s="367" t="s">
        <v>329</v>
      </c>
      <c r="D889" s="368">
        <v>156</v>
      </c>
      <c r="E889" s="370">
        <v>0</v>
      </c>
    </row>
    <row r="890" spans="1:5">
      <c r="A890" s="369" t="s">
        <v>1932</v>
      </c>
      <c r="B890" s="366" t="s">
        <v>948</v>
      </c>
      <c r="C890" s="367" t="s">
        <v>147</v>
      </c>
      <c r="D890" s="368">
        <v>153</v>
      </c>
      <c r="E890" s="370">
        <v>0</v>
      </c>
    </row>
    <row r="891" spans="1:5">
      <c r="A891" s="369" t="s">
        <v>1933</v>
      </c>
      <c r="B891" s="366" t="s">
        <v>949</v>
      </c>
      <c r="C891" s="367" t="s">
        <v>542</v>
      </c>
      <c r="D891" s="368">
        <v>151</v>
      </c>
      <c r="E891" s="370">
        <v>0</v>
      </c>
    </row>
    <row r="892" spans="1:5">
      <c r="A892" s="369" t="s">
        <v>1942</v>
      </c>
      <c r="B892" s="366" t="s">
        <v>1943</v>
      </c>
      <c r="C892" s="367" t="s">
        <v>542</v>
      </c>
      <c r="D892" s="368">
        <v>146</v>
      </c>
      <c r="E892" s="370">
        <v>0</v>
      </c>
    </row>
    <row r="893" spans="1:5">
      <c r="A893" s="369" t="s">
        <v>1939</v>
      </c>
      <c r="B893" s="366" t="s">
        <v>939</v>
      </c>
      <c r="C893" s="367" t="s">
        <v>329</v>
      </c>
      <c r="D893" s="368">
        <v>144</v>
      </c>
      <c r="E893" s="370">
        <v>0</v>
      </c>
    </row>
    <row r="894" spans="1:5">
      <c r="A894" s="369" t="s">
        <v>1941</v>
      </c>
      <c r="B894" s="366" t="s">
        <v>970</v>
      </c>
      <c r="C894" s="367" t="s">
        <v>601</v>
      </c>
      <c r="D894" s="368">
        <v>141</v>
      </c>
      <c r="E894" s="370">
        <v>0</v>
      </c>
    </row>
    <row r="895" spans="1:5">
      <c r="A895" s="369" t="s">
        <v>1934</v>
      </c>
      <c r="B895" s="366" t="s">
        <v>942</v>
      </c>
      <c r="C895" s="367" t="s">
        <v>110</v>
      </c>
      <c r="D895" s="368">
        <v>141</v>
      </c>
      <c r="E895" s="370">
        <v>0</v>
      </c>
    </row>
    <row r="896" spans="1:5">
      <c r="A896" s="369" t="s">
        <v>1967</v>
      </c>
      <c r="B896" s="366" t="s">
        <v>1968</v>
      </c>
      <c r="C896" s="367" t="s">
        <v>114</v>
      </c>
      <c r="D896" s="368">
        <v>140</v>
      </c>
      <c r="E896" s="370">
        <v>0</v>
      </c>
    </row>
    <row r="897" spans="1:5">
      <c r="A897" s="369" t="s">
        <v>1954</v>
      </c>
      <c r="B897" s="366" t="s">
        <v>954</v>
      </c>
      <c r="C897" s="367" t="s">
        <v>116</v>
      </c>
      <c r="D897" s="368">
        <v>139</v>
      </c>
      <c r="E897" s="370">
        <v>0</v>
      </c>
    </row>
    <row r="898" spans="1:5">
      <c r="A898" s="369" t="s">
        <v>1955</v>
      </c>
      <c r="B898" s="366" t="s">
        <v>955</v>
      </c>
      <c r="C898" s="367" t="s">
        <v>121</v>
      </c>
      <c r="D898" s="368">
        <v>136</v>
      </c>
      <c r="E898" s="370">
        <v>0</v>
      </c>
    </row>
    <row r="899" spans="1:5">
      <c r="A899" s="369" t="s">
        <v>1957</v>
      </c>
      <c r="B899" s="366" t="s">
        <v>958</v>
      </c>
      <c r="C899" s="367" t="s">
        <v>329</v>
      </c>
      <c r="D899" s="368">
        <v>131</v>
      </c>
      <c r="E899" s="370">
        <v>0</v>
      </c>
    </row>
    <row r="900" spans="1:5">
      <c r="A900" s="369" t="s">
        <v>1952</v>
      </c>
      <c r="B900" s="366" t="s">
        <v>980</v>
      </c>
      <c r="C900" s="367" t="s">
        <v>101</v>
      </c>
      <c r="D900" s="368">
        <v>129</v>
      </c>
      <c r="E900" s="370">
        <v>0</v>
      </c>
    </row>
    <row r="901" spans="1:5">
      <c r="A901" s="369" t="s">
        <v>1951</v>
      </c>
      <c r="B901" s="366" t="s">
        <v>947</v>
      </c>
      <c r="C901" s="367" t="s">
        <v>103</v>
      </c>
      <c r="D901" s="368">
        <v>125</v>
      </c>
      <c r="E901" s="370">
        <v>0</v>
      </c>
    </row>
    <row r="902" spans="1:5">
      <c r="A902" s="369" t="s">
        <v>1960</v>
      </c>
      <c r="B902" s="366" t="s">
        <v>965</v>
      </c>
      <c r="C902" s="367" t="s">
        <v>966</v>
      </c>
      <c r="D902" s="368">
        <v>124</v>
      </c>
      <c r="E902" s="370">
        <v>0</v>
      </c>
    </row>
    <row r="903" spans="1:5">
      <c r="A903" s="369" t="s">
        <v>1980</v>
      </c>
      <c r="B903" s="366" t="s">
        <v>986</v>
      </c>
      <c r="C903" s="367" t="s">
        <v>4374</v>
      </c>
      <c r="D903" s="368">
        <v>120</v>
      </c>
      <c r="E903" s="370">
        <v>0</v>
      </c>
    </row>
    <row r="904" spans="1:5">
      <c r="A904" s="369" t="s">
        <v>1965</v>
      </c>
      <c r="B904" s="366" t="s">
        <v>983</v>
      </c>
      <c r="C904" s="367" t="s">
        <v>119</v>
      </c>
      <c r="D904" s="368">
        <v>119</v>
      </c>
      <c r="E904" s="370">
        <v>0</v>
      </c>
    </row>
    <row r="905" spans="1:5">
      <c r="A905" s="369" t="s">
        <v>1976</v>
      </c>
      <c r="B905" s="366" t="s">
        <v>979</v>
      </c>
      <c r="C905" s="367" t="s">
        <v>4375</v>
      </c>
      <c r="D905" s="368">
        <v>117</v>
      </c>
      <c r="E905" s="370">
        <v>0</v>
      </c>
    </row>
    <row r="906" spans="1:5">
      <c r="A906" s="369" t="s">
        <v>1966</v>
      </c>
      <c r="B906" s="366" t="s">
        <v>971</v>
      </c>
      <c r="C906" s="367" t="s">
        <v>123</v>
      </c>
      <c r="D906" s="368">
        <v>114</v>
      </c>
      <c r="E906" s="370">
        <v>0</v>
      </c>
    </row>
    <row r="907" spans="1:5">
      <c r="A907" s="369" t="s">
        <v>1961</v>
      </c>
      <c r="B907" s="366" t="s">
        <v>981</v>
      </c>
      <c r="C907" s="367" t="s">
        <v>190</v>
      </c>
      <c r="D907" s="368">
        <v>113</v>
      </c>
      <c r="E907" s="370">
        <v>0</v>
      </c>
    </row>
    <row r="908" spans="1:5">
      <c r="A908" s="369" t="s">
        <v>1959</v>
      </c>
      <c r="B908" s="366" t="s">
        <v>963</v>
      </c>
      <c r="C908" s="367" t="s">
        <v>165</v>
      </c>
      <c r="D908" s="368">
        <v>113</v>
      </c>
      <c r="E908" s="370">
        <v>0</v>
      </c>
    </row>
    <row r="909" spans="1:5">
      <c r="A909" s="369" t="s">
        <v>1962</v>
      </c>
      <c r="B909" s="366" t="s">
        <v>973</v>
      </c>
      <c r="C909" s="367" t="s">
        <v>4374</v>
      </c>
      <c r="D909" s="368">
        <v>111</v>
      </c>
      <c r="E909" s="370">
        <v>0</v>
      </c>
    </row>
    <row r="910" spans="1:5">
      <c r="A910" s="369" t="s">
        <v>1986</v>
      </c>
      <c r="B910" s="366" t="s">
        <v>990</v>
      </c>
      <c r="C910" s="367" t="s">
        <v>301</v>
      </c>
      <c r="D910" s="368">
        <v>111</v>
      </c>
      <c r="E910" s="370">
        <v>0</v>
      </c>
    </row>
    <row r="911" spans="1:5">
      <c r="A911" s="369" t="s">
        <v>1963</v>
      </c>
      <c r="B911" s="366" t="s">
        <v>974</v>
      </c>
      <c r="C911" s="367" t="s">
        <v>329</v>
      </c>
      <c r="D911" s="368">
        <v>109</v>
      </c>
      <c r="E911" s="370">
        <v>0</v>
      </c>
    </row>
    <row r="912" spans="1:5">
      <c r="A912" s="369" t="s">
        <v>1974</v>
      </c>
      <c r="B912" s="366" t="s">
        <v>1975</v>
      </c>
      <c r="C912" s="367" t="s">
        <v>568</v>
      </c>
      <c r="D912" s="368">
        <v>106</v>
      </c>
      <c r="E912" s="370">
        <v>0</v>
      </c>
    </row>
    <row r="913" spans="1:5">
      <c r="A913" s="369" t="s">
        <v>1958</v>
      </c>
      <c r="B913" s="366" t="s">
        <v>960</v>
      </c>
      <c r="C913" s="367" t="s">
        <v>961</v>
      </c>
      <c r="D913" s="368">
        <v>106</v>
      </c>
      <c r="E913" s="370">
        <v>0</v>
      </c>
    </row>
    <row r="914" spans="1:5">
      <c r="A914" s="369" t="s">
        <v>1964</v>
      </c>
      <c r="B914" s="366" t="s">
        <v>968</v>
      </c>
      <c r="C914" s="367" t="s">
        <v>110</v>
      </c>
      <c r="D914" s="368">
        <v>104</v>
      </c>
      <c r="E914" s="370">
        <v>0</v>
      </c>
    </row>
    <row r="915" spans="1:5">
      <c r="A915" s="369" t="s">
        <v>2003</v>
      </c>
      <c r="B915" s="366" t="s">
        <v>1016</v>
      </c>
      <c r="C915" s="367" t="s">
        <v>110</v>
      </c>
      <c r="D915" s="368">
        <v>104</v>
      </c>
      <c r="E915" s="370">
        <v>0</v>
      </c>
    </row>
    <row r="916" spans="1:5">
      <c r="A916" s="369" t="s">
        <v>1995</v>
      </c>
      <c r="B916" s="366" t="s">
        <v>1996</v>
      </c>
      <c r="C916" s="367" t="s">
        <v>121</v>
      </c>
      <c r="D916" s="368">
        <v>104</v>
      </c>
      <c r="E916" s="370">
        <v>0</v>
      </c>
    </row>
    <row r="917" spans="1:5">
      <c r="A917" s="369" t="s">
        <v>1979</v>
      </c>
      <c r="B917" s="366" t="s">
        <v>994</v>
      </c>
      <c r="C917" s="367" t="s">
        <v>110</v>
      </c>
      <c r="D917" s="368">
        <v>103</v>
      </c>
      <c r="E917" s="370">
        <v>0</v>
      </c>
    </row>
    <row r="918" spans="1:5">
      <c r="A918" s="369" t="s">
        <v>1970</v>
      </c>
      <c r="B918" s="366" t="s">
        <v>1025</v>
      </c>
      <c r="C918" s="367" t="s">
        <v>127</v>
      </c>
      <c r="D918" s="368">
        <v>101</v>
      </c>
      <c r="E918" s="370">
        <v>0</v>
      </c>
    </row>
    <row r="919" spans="1:5">
      <c r="A919" s="369" t="s">
        <v>1993</v>
      </c>
      <c r="B919" s="366" t="s">
        <v>1001</v>
      </c>
      <c r="C919" s="367" t="s">
        <v>149</v>
      </c>
      <c r="D919" s="368">
        <v>100</v>
      </c>
      <c r="E919" s="370">
        <v>0</v>
      </c>
    </row>
    <row r="920" spans="1:5">
      <c r="A920" s="369" t="s">
        <v>1973</v>
      </c>
      <c r="B920" s="366" t="s">
        <v>977</v>
      </c>
      <c r="C920" s="367" t="s">
        <v>632</v>
      </c>
      <c r="D920" s="368">
        <v>96</v>
      </c>
      <c r="E920" s="370">
        <v>0</v>
      </c>
    </row>
    <row r="921" spans="1:5">
      <c r="A921" s="369" t="s">
        <v>2006</v>
      </c>
      <c r="B921" s="366" t="s">
        <v>1063</v>
      </c>
      <c r="C921" s="367" t="s">
        <v>239</v>
      </c>
      <c r="D921" s="368">
        <v>96</v>
      </c>
      <c r="E921" s="370">
        <v>0</v>
      </c>
    </row>
    <row r="922" spans="1:5">
      <c r="A922" s="369" t="s">
        <v>1992</v>
      </c>
      <c r="B922" s="366" t="s">
        <v>996</v>
      </c>
      <c r="C922" s="367" t="s">
        <v>961</v>
      </c>
      <c r="D922" s="368">
        <v>95</v>
      </c>
      <c r="E922" s="370">
        <v>0</v>
      </c>
    </row>
    <row r="923" spans="1:5">
      <c r="A923" s="369" t="s">
        <v>1987</v>
      </c>
      <c r="B923" s="366" t="s">
        <v>993</v>
      </c>
      <c r="C923" s="367" t="s">
        <v>961</v>
      </c>
      <c r="D923" s="368">
        <v>95</v>
      </c>
      <c r="E923" s="370">
        <v>0</v>
      </c>
    </row>
    <row r="924" spans="1:5">
      <c r="A924" s="369" t="s">
        <v>2020</v>
      </c>
      <c r="B924" s="366" t="s">
        <v>1040</v>
      </c>
      <c r="C924" s="367" t="s">
        <v>329</v>
      </c>
      <c r="D924" s="368">
        <v>94</v>
      </c>
      <c r="E924" s="370">
        <v>0</v>
      </c>
    </row>
    <row r="925" spans="1:5">
      <c r="A925" s="369" t="s">
        <v>1981</v>
      </c>
      <c r="B925" s="366" t="s">
        <v>1032</v>
      </c>
      <c r="C925" s="367" t="s">
        <v>131</v>
      </c>
      <c r="D925" s="368">
        <v>92</v>
      </c>
      <c r="E925" s="370">
        <v>0</v>
      </c>
    </row>
    <row r="926" spans="1:5">
      <c r="A926" s="369" t="s">
        <v>1978</v>
      </c>
      <c r="B926" s="366" t="s">
        <v>998</v>
      </c>
      <c r="C926" s="367" t="s">
        <v>162</v>
      </c>
      <c r="D926" s="368">
        <v>91</v>
      </c>
      <c r="E926" s="370">
        <v>0</v>
      </c>
    </row>
    <row r="927" spans="1:5">
      <c r="A927" s="369" t="s">
        <v>1982</v>
      </c>
      <c r="B927" s="366" t="s">
        <v>988</v>
      </c>
      <c r="C927" s="367" t="s">
        <v>147</v>
      </c>
      <c r="D927" s="368">
        <v>90</v>
      </c>
      <c r="E927" s="370">
        <v>0</v>
      </c>
    </row>
    <row r="928" spans="1:5">
      <c r="A928" s="369" t="s">
        <v>1983</v>
      </c>
      <c r="B928" s="366" t="s">
        <v>1984</v>
      </c>
      <c r="C928" s="367" t="s">
        <v>717</v>
      </c>
      <c r="D928" s="368">
        <v>88</v>
      </c>
      <c r="E928" s="370">
        <v>0</v>
      </c>
    </row>
    <row r="929" spans="1:5">
      <c r="A929" s="369" t="s">
        <v>2002</v>
      </c>
      <c r="B929" s="366" t="s">
        <v>1014</v>
      </c>
      <c r="C929" s="367" t="s">
        <v>523</v>
      </c>
      <c r="D929" s="368">
        <v>85</v>
      </c>
      <c r="E929" s="370">
        <v>0</v>
      </c>
    </row>
    <row r="930" spans="1:5">
      <c r="A930" s="369" t="s">
        <v>2004</v>
      </c>
      <c r="B930" s="366" t="s">
        <v>1062</v>
      </c>
      <c r="C930" s="367" t="s">
        <v>2736</v>
      </c>
      <c r="D930" s="368">
        <v>82</v>
      </c>
      <c r="E930" s="370">
        <v>0</v>
      </c>
    </row>
    <row r="931" spans="1:5">
      <c r="A931" s="369" t="s">
        <v>1988</v>
      </c>
      <c r="B931" s="366" t="s">
        <v>1989</v>
      </c>
      <c r="C931" s="367" t="s">
        <v>230</v>
      </c>
      <c r="D931" s="368">
        <v>80</v>
      </c>
      <c r="E931" s="370">
        <v>0</v>
      </c>
    </row>
    <row r="932" spans="1:5">
      <c r="A932" s="369" t="s">
        <v>2018</v>
      </c>
      <c r="B932" s="366" t="s">
        <v>2019</v>
      </c>
      <c r="C932" s="367" t="s">
        <v>227</v>
      </c>
      <c r="D932" s="368">
        <v>79</v>
      </c>
      <c r="E932" s="370">
        <v>0</v>
      </c>
    </row>
    <row r="933" spans="1:5">
      <c r="A933" s="369" t="s">
        <v>2010</v>
      </c>
      <c r="B933" s="366" t="s">
        <v>1022</v>
      </c>
      <c r="C933" s="367" t="s">
        <v>348</v>
      </c>
      <c r="D933" s="368">
        <v>76</v>
      </c>
      <c r="E933" s="370">
        <v>0</v>
      </c>
    </row>
    <row r="934" spans="1:5">
      <c r="A934" s="369" t="s">
        <v>2013</v>
      </c>
      <c r="B934" s="366" t="s">
        <v>1027</v>
      </c>
      <c r="C934" s="367" t="s">
        <v>329</v>
      </c>
      <c r="D934" s="368">
        <v>76</v>
      </c>
      <c r="E934" s="370">
        <v>0</v>
      </c>
    </row>
    <row r="935" spans="1:5">
      <c r="A935" s="369" t="s">
        <v>2007</v>
      </c>
      <c r="B935" s="366" t="s">
        <v>1043</v>
      </c>
      <c r="C935" s="367" t="s">
        <v>1044</v>
      </c>
      <c r="D935" s="368">
        <v>76</v>
      </c>
      <c r="E935" s="370">
        <v>0</v>
      </c>
    </row>
    <row r="936" spans="1:5">
      <c r="A936" s="369" t="s">
        <v>1998</v>
      </c>
      <c r="B936" s="366" t="s">
        <v>1009</v>
      </c>
      <c r="C936" s="367" t="s">
        <v>1010</v>
      </c>
      <c r="D936" s="368">
        <v>76</v>
      </c>
      <c r="E936" s="370">
        <v>0</v>
      </c>
    </row>
    <row r="937" spans="1:5">
      <c r="A937" s="369" t="s">
        <v>1999</v>
      </c>
      <c r="B937" s="366" t="s">
        <v>1013</v>
      </c>
      <c r="C937" s="367" t="s">
        <v>269</v>
      </c>
      <c r="D937" s="368">
        <v>74</v>
      </c>
      <c r="E937" s="370">
        <v>0</v>
      </c>
    </row>
    <row r="938" spans="1:5">
      <c r="A938" s="369" t="s">
        <v>2033</v>
      </c>
      <c r="B938" s="366" t="s">
        <v>1076</v>
      </c>
      <c r="C938" s="367" t="s">
        <v>114</v>
      </c>
      <c r="D938" s="368">
        <v>73</v>
      </c>
      <c r="E938" s="370">
        <v>0</v>
      </c>
    </row>
    <row r="939" spans="1:5">
      <c r="A939" s="369" t="s">
        <v>2000</v>
      </c>
      <c r="B939" s="366" t="s">
        <v>2001</v>
      </c>
      <c r="C939" s="367" t="s">
        <v>292</v>
      </c>
      <c r="D939" s="368">
        <v>70</v>
      </c>
      <c r="E939" s="370">
        <v>0</v>
      </c>
    </row>
    <row r="940" spans="1:5">
      <c r="A940" s="369" t="s">
        <v>2014</v>
      </c>
      <c r="B940" s="366" t="s">
        <v>1091</v>
      </c>
      <c r="C940" s="367" t="s">
        <v>2736</v>
      </c>
      <c r="D940" s="368">
        <v>69</v>
      </c>
      <c r="E940" s="370">
        <v>0</v>
      </c>
    </row>
    <row r="941" spans="1:5">
      <c r="A941" s="369" t="s">
        <v>2012</v>
      </c>
      <c r="B941" s="366" t="s">
        <v>1051</v>
      </c>
      <c r="C941" s="367" t="s">
        <v>329</v>
      </c>
      <c r="D941" s="368">
        <v>68</v>
      </c>
      <c r="E941" s="370">
        <v>0</v>
      </c>
    </row>
    <row r="942" spans="1:5">
      <c r="A942" s="369" t="s">
        <v>2021</v>
      </c>
      <c r="B942" s="366" t="s">
        <v>2022</v>
      </c>
      <c r="C942" s="367" t="s">
        <v>119</v>
      </c>
      <c r="D942" s="368">
        <v>67</v>
      </c>
      <c r="E942" s="370">
        <v>0</v>
      </c>
    </row>
    <row r="943" spans="1:5">
      <c r="A943" s="369" t="s">
        <v>2009</v>
      </c>
      <c r="B943" s="366" t="s">
        <v>1047</v>
      </c>
      <c r="C943" s="367" t="s">
        <v>97</v>
      </c>
      <c r="D943" s="368">
        <v>67</v>
      </c>
      <c r="E943" s="370">
        <v>0</v>
      </c>
    </row>
    <row r="944" spans="1:5">
      <c r="A944" s="369" t="s">
        <v>2015</v>
      </c>
      <c r="B944" s="366" t="s">
        <v>1036</v>
      </c>
      <c r="C944" s="367" t="s">
        <v>334</v>
      </c>
      <c r="D944" s="368">
        <v>61</v>
      </c>
      <c r="E944" s="370">
        <v>0</v>
      </c>
    </row>
    <row r="945" spans="1:5">
      <c r="A945" s="369" t="s">
        <v>2016</v>
      </c>
      <c r="B945" s="366" t="s">
        <v>2017</v>
      </c>
      <c r="C945" s="367" t="s">
        <v>489</v>
      </c>
      <c r="D945" s="368">
        <v>60</v>
      </c>
      <c r="E945" s="370">
        <v>0</v>
      </c>
    </row>
    <row r="946" spans="1:5">
      <c r="A946" s="369" t="s">
        <v>2034</v>
      </c>
      <c r="B946" s="366" t="s">
        <v>1080</v>
      </c>
      <c r="C946" s="367" t="s">
        <v>329</v>
      </c>
      <c r="D946" s="368">
        <v>59</v>
      </c>
      <c r="E946" s="370">
        <v>0</v>
      </c>
    </row>
    <row r="947" spans="1:5">
      <c r="A947" s="369" t="s">
        <v>2031</v>
      </c>
      <c r="B947" s="366" t="s">
        <v>1059</v>
      </c>
      <c r="C947" s="367" t="s">
        <v>269</v>
      </c>
      <c r="D947" s="368">
        <v>59</v>
      </c>
      <c r="E947" s="370">
        <v>0</v>
      </c>
    </row>
    <row r="948" spans="1:5">
      <c r="A948" s="369" t="s">
        <v>2032</v>
      </c>
      <c r="B948" s="366" t="s">
        <v>1102</v>
      </c>
      <c r="C948" s="367" t="s">
        <v>190</v>
      </c>
      <c r="D948" s="368">
        <v>57</v>
      </c>
      <c r="E948" s="370">
        <v>0</v>
      </c>
    </row>
    <row r="949" spans="1:5">
      <c r="A949" s="369" t="s">
        <v>2023</v>
      </c>
      <c r="B949" s="366" t="s">
        <v>1045</v>
      </c>
      <c r="C949" s="367" t="s">
        <v>187</v>
      </c>
      <c r="D949" s="368">
        <v>55</v>
      </c>
      <c r="E949" s="370">
        <v>0</v>
      </c>
    </row>
    <row r="950" spans="1:5">
      <c r="A950" s="369" t="s">
        <v>2095</v>
      </c>
      <c r="B950" s="366" t="s">
        <v>1128</v>
      </c>
      <c r="C950" s="367" t="s">
        <v>331</v>
      </c>
      <c r="D950" s="368">
        <v>54</v>
      </c>
      <c r="E950" s="370">
        <v>0</v>
      </c>
    </row>
    <row r="951" spans="1:5">
      <c r="A951" s="369" t="s">
        <v>2038</v>
      </c>
      <c r="B951" s="366" t="s">
        <v>1092</v>
      </c>
      <c r="C951" s="367" t="s">
        <v>311</v>
      </c>
      <c r="D951" s="368">
        <v>53</v>
      </c>
      <c r="E951" s="370">
        <v>0</v>
      </c>
    </row>
    <row r="952" spans="1:5">
      <c r="A952" s="369" t="s">
        <v>2040</v>
      </c>
      <c r="B952" s="366" t="s">
        <v>1069</v>
      </c>
      <c r="C952" s="367" t="s">
        <v>259</v>
      </c>
      <c r="D952" s="368">
        <v>52</v>
      </c>
      <c r="E952" s="370">
        <v>0</v>
      </c>
    </row>
    <row r="953" spans="1:5">
      <c r="A953" s="369" t="s">
        <v>2064</v>
      </c>
      <c r="B953" s="366" t="s">
        <v>1094</v>
      </c>
      <c r="C953" s="367" t="s">
        <v>269</v>
      </c>
      <c r="D953" s="368">
        <v>52</v>
      </c>
      <c r="E953" s="370">
        <v>0</v>
      </c>
    </row>
    <row r="954" spans="1:5">
      <c r="A954" s="369" t="s">
        <v>2075</v>
      </c>
      <c r="B954" s="366" t="s">
        <v>1100</v>
      </c>
      <c r="C954" s="367" t="s">
        <v>4377</v>
      </c>
      <c r="D954" s="368">
        <v>52</v>
      </c>
      <c r="E954" s="370">
        <v>0</v>
      </c>
    </row>
    <row r="955" spans="1:5">
      <c r="A955" s="369" t="s">
        <v>2028</v>
      </c>
      <c r="B955" s="366" t="s">
        <v>1116</v>
      </c>
      <c r="C955" s="367" t="s">
        <v>127</v>
      </c>
      <c r="D955" s="368">
        <v>51</v>
      </c>
      <c r="E955" s="370">
        <v>0</v>
      </c>
    </row>
    <row r="956" spans="1:5">
      <c r="A956" s="369" t="s">
        <v>2044</v>
      </c>
      <c r="B956" s="366" t="s">
        <v>1071</v>
      </c>
      <c r="C956" s="367" t="s">
        <v>201</v>
      </c>
      <c r="D956" s="368">
        <v>50</v>
      </c>
      <c r="E956" s="370">
        <v>0</v>
      </c>
    </row>
    <row r="957" spans="1:5">
      <c r="A957" s="369" t="s">
        <v>2039</v>
      </c>
      <c r="B957" s="366" t="s">
        <v>1066</v>
      </c>
      <c r="C957" s="367" t="s">
        <v>217</v>
      </c>
      <c r="D957" s="368">
        <v>50</v>
      </c>
      <c r="E957" s="370">
        <v>0</v>
      </c>
    </row>
    <row r="958" spans="1:5">
      <c r="A958" s="369" t="s">
        <v>2026</v>
      </c>
      <c r="B958" s="366" t="s">
        <v>2027</v>
      </c>
      <c r="C958" s="367" t="s">
        <v>262</v>
      </c>
      <c r="D958" s="368">
        <v>50</v>
      </c>
      <c r="E958" s="370">
        <v>0</v>
      </c>
    </row>
    <row r="959" spans="1:5">
      <c r="A959" s="369" t="s">
        <v>2070</v>
      </c>
      <c r="B959" s="366" t="s">
        <v>1111</v>
      </c>
      <c r="C959" s="367" t="s">
        <v>119</v>
      </c>
      <c r="D959" s="368">
        <v>49</v>
      </c>
      <c r="E959" s="370">
        <v>0</v>
      </c>
    </row>
    <row r="960" spans="1:5">
      <c r="A960" s="369" t="s">
        <v>2085</v>
      </c>
      <c r="B960" s="366" t="s">
        <v>1120</v>
      </c>
      <c r="C960" s="367" t="s">
        <v>520</v>
      </c>
      <c r="D960" s="368">
        <v>48</v>
      </c>
      <c r="E960" s="370">
        <v>0</v>
      </c>
    </row>
    <row r="961" spans="1:5">
      <c r="A961" s="369" t="s">
        <v>2060</v>
      </c>
      <c r="B961" s="366" t="s">
        <v>1089</v>
      </c>
      <c r="C961" s="367" t="s">
        <v>348</v>
      </c>
      <c r="D961" s="368">
        <v>48</v>
      </c>
      <c r="E961" s="370">
        <v>0</v>
      </c>
    </row>
    <row r="962" spans="1:5">
      <c r="A962" s="369" t="s">
        <v>2062</v>
      </c>
      <c r="B962" s="366" t="s">
        <v>2063</v>
      </c>
      <c r="C962" s="367" t="s">
        <v>292</v>
      </c>
      <c r="D962" s="368">
        <v>48</v>
      </c>
      <c r="E962" s="370">
        <v>0</v>
      </c>
    </row>
    <row r="963" spans="1:5">
      <c r="A963" s="369" t="s">
        <v>2049</v>
      </c>
      <c r="B963" s="366" t="s">
        <v>1074</v>
      </c>
      <c r="C963" s="367" t="s">
        <v>4374</v>
      </c>
      <c r="D963" s="368">
        <v>48</v>
      </c>
      <c r="E963" s="370">
        <v>0</v>
      </c>
    </row>
    <row r="964" spans="1:5">
      <c r="A964" s="369" t="s">
        <v>2036</v>
      </c>
      <c r="B964" s="366" t="s">
        <v>2037</v>
      </c>
      <c r="C964" s="367" t="s">
        <v>378</v>
      </c>
      <c r="D964" s="368">
        <v>46</v>
      </c>
      <c r="E964" s="370">
        <v>0</v>
      </c>
    </row>
    <row r="965" spans="1:5">
      <c r="A965" s="369" t="s">
        <v>2041</v>
      </c>
      <c r="B965" s="366" t="s">
        <v>1081</v>
      </c>
      <c r="C965" s="367" t="s">
        <v>329</v>
      </c>
      <c r="D965" s="368">
        <v>46</v>
      </c>
      <c r="E965" s="370">
        <v>0</v>
      </c>
    </row>
    <row r="966" spans="1:5">
      <c r="A966" s="369" t="s">
        <v>2065</v>
      </c>
      <c r="B966" s="366" t="s">
        <v>1125</v>
      </c>
      <c r="C966" s="367" t="s">
        <v>1082</v>
      </c>
      <c r="D966" s="368">
        <v>46</v>
      </c>
      <c r="E966" s="370">
        <v>0</v>
      </c>
    </row>
    <row r="967" spans="1:5">
      <c r="A967" s="369" t="s">
        <v>2042</v>
      </c>
      <c r="B967" s="366" t="s">
        <v>2043</v>
      </c>
      <c r="C967" s="367" t="s">
        <v>307</v>
      </c>
      <c r="D967" s="368">
        <v>46</v>
      </c>
      <c r="E967" s="370">
        <v>0</v>
      </c>
    </row>
    <row r="968" spans="1:5">
      <c r="A968" s="369" t="s">
        <v>2134</v>
      </c>
      <c r="B968" s="366" t="s">
        <v>1179</v>
      </c>
      <c r="C968" s="367" t="s">
        <v>116</v>
      </c>
      <c r="D968" s="368">
        <v>45</v>
      </c>
      <c r="E968" s="370">
        <v>0</v>
      </c>
    </row>
    <row r="969" spans="1:5">
      <c r="A969" s="369" t="s">
        <v>2056</v>
      </c>
      <c r="B969" s="366" t="s">
        <v>1087</v>
      </c>
      <c r="C969" s="367" t="s">
        <v>239</v>
      </c>
      <c r="D969" s="368">
        <v>45</v>
      </c>
      <c r="E969" s="370">
        <v>0</v>
      </c>
    </row>
    <row r="970" spans="1:5">
      <c r="A970" s="369" t="s">
        <v>2081</v>
      </c>
      <c r="B970" s="366" t="s">
        <v>2082</v>
      </c>
      <c r="C970" s="367" t="s">
        <v>287</v>
      </c>
      <c r="D970" s="368">
        <v>44</v>
      </c>
      <c r="E970" s="370">
        <v>0</v>
      </c>
    </row>
    <row r="971" spans="1:5">
      <c r="A971" s="369" t="s">
        <v>2045</v>
      </c>
      <c r="B971" s="366" t="s">
        <v>2046</v>
      </c>
      <c r="C971" s="367" t="s">
        <v>193</v>
      </c>
      <c r="D971" s="368">
        <v>44</v>
      </c>
      <c r="E971" s="370">
        <v>0</v>
      </c>
    </row>
    <row r="972" spans="1:5">
      <c r="A972" s="369" t="s">
        <v>2101</v>
      </c>
      <c r="B972" s="366" t="s">
        <v>1137</v>
      </c>
      <c r="C972" s="367" t="s">
        <v>326</v>
      </c>
      <c r="D972" s="368">
        <v>44</v>
      </c>
      <c r="E972" s="370">
        <v>0</v>
      </c>
    </row>
    <row r="973" spans="1:5">
      <c r="A973" s="369" t="s">
        <v>2078</v>
      </c>
      <c r="B973" s="366" t="s">
        <v>1108</v>
      </c>
      <c r="C973" s="367" t="s">
        <v>110</v>
      </c>
      <c r="D973" s="368">
        <v>44</v>
      </c>
      <c r="E973" s="370">
        <v>0</v>
      </c>
    </row>
    <row r="974" spans="1:5">
      <c r="A974" s="369" t="s">
        <v>2047</v>
      </c>
      <c r="B974" s="366" t="s">
        <v>1073</v>
      </c>
      <c r="C974" s="367" t="s">
        <v>239</v>
      </c>
      <c r="D974" s="368">
        <v>44</v>
      </c>
      <c r="E974" s="370">
        <v>0</v>
      </c>
    </row>
    <row r="975" spans="1:5">
      <c r="A975" s="369" t="s">
        <v>2050</v>
      </c>
      <c r="B975" s="366" t="s">
        <v>2051</v>
      </c>
      <c r="C975" s="367" t="s">
        <v>523</v>
      </c>
      <c r="D975" s="368">
        <v>44</v>
      </c>
      <c r="E975" s="370">
        <v>0</v>
      </c>
    </row>
    <row r="976" spans="1:5">
      <c r="A976" s="369" t="s">
        <v>2059</v>
      </c>
      <c r="B976" s="366" t="s">
        <v>1105</v>
      </c>
      <c r="C976" s="367" t="s">
        <v>162</v>
      </c>
      <c r="D976" s="368">
        <v>43</v>
      </c>
      <c r="E976" s="370">
        <v>0</v>
      </c>
    </row>
    <row r="977" spans="1:5">
      <c r="A977" s="369" t="s">
        <v>2055</v>
      </c>
      <c r="B977" s="366" t="s">
        <v>1098</v>
      </c>
      <c r="C977" s="367" t="s">
        <v>484</v>
      </c>
      <c r="D977" s="368">
        <v>43</v>
      </c>
      <c r="E977" s="370">
        <v>0</v>
      </c>
    </row>
    <row r="978" spans="1:5">
      <c r="A978" s="369" t="s">
        <v>2053</v>
      </c>
      <c r="B978" s="366" t="s">
        <v>2054</v>
      </c>
      <c r="C978" s="367" t="s">
        <v>523</v>
      </c>
      <c r="D978" s="368">
        <v>42</v>
      </c>
      <c r="E978" s="370">
        <v>0</v>
      </c>
    </row>
    <row r="979" spans="1:5">
      <c r="A979" s="369" t="s">
        <v>2084</v>
      </c>
      <c r="B979" s="366" t="s">
        <v>1118</v>
      </c>
      <c r="C979" s="367" t="s">
        <v>121</v>
      </c>
      <c r="D979" s="368">
        <v>41.5</v>
      </c>
      <c r="E979" s="370">
        <v>0</v>
      </c>
    </row>
    <row r="980" spans="1:5">
      <c r="A980" s="369" t="s">
        <v>2057</v>
      </c>
      <c r="B980" s="366" t="s">
        <v>2058</v>
      </c>
      <c r="C980" s="367" t="s">
        <v>239</v>
      </c>
      <c r="D980" s="368">
        <v>40</v>
      </c>
      <c r="E980" s="370">
        <v>0</v>
      </c>
    </row>
    <row r="981" spans="1:5">
      <c r="A981" s="369" t="s">
        <v>2068</v>
      </c>
      <c r="B981" s="366" t="s">
        <v>2069</v>
      </c>
      <c r="C981" s="367" t="s">
        <v>1267</v>
      </c>
      <c r="D981" s="368">
        <v>40</v>
      </c>
      <c r="E981" s="370">
        <v>0</v>
      </c>
    </row>
    <row r="982" spans="1:5">
      <c r="A982" s="369" t="s">
        <v>2066</v>
      </c>
      <c r="B982" s="366" t="s">
        <v>2067</v>
      </c>
      <c r="C982" s="367" t="s">
        <v>152</v>
      </c>
      <c r="D982" s="368">
        <v>40</v>
      </c>
      <c r="E982" s="370">
        <v>0</v>
      </c>
    </row>
    <row r="983" spans="1:5">
      <c r="A983" s="369" t="s">
        <v>2071</v>
      </c>
      <c r="B983" s="366" t="s">
        <v>1097</v>
      </c>
      <c r="C983" s="367" t="s">
        <v>224</v>
      </c>
      <c r="D983" s="368">
        <v>39.5</v>
      </c>
      <c r="E983" s="370">
        <v>0</v>
      </c>
    </row>
    <row r="984" spans="1:5">
      <c r="A984" s="369" t="s">
        <v>2080</v>
      </c>
      <c r="B984" s="366" t="s">
        <v>1127</v>
      </c>
      <c r="C984" s="367" t="s">
        <v>162</v>
      </c>
      <c r="D984" s="368">
        <v>39</v>
      </c>
      <c r="E984" s="370">
        <v>0</v>
      </c>
    </row>
    <row r="985" spans="1:5">
      <c r="A985" s="369" t="s">
        <v>2091</v>
      </c>
      <c r="B985" s="366" t="s">
        <v>2092</v>
      </c>
      <c r="C985" s="367" t="s">
        <v>127</v>
      </c>
      <c r="D985" s="368">
        <v>38</v>
      </c>
      <c r="E985" s="370">
        <v>0</v>
      </c>
    </row>
    <row r="986" spans="1:5">
      <c r="A986" s="369" t="s">
        <v>2073</v>
      </c>
      <c r="B986" s="366" t="s">
        <v>2074</v>
      </c>
      <c r="C986" s="367" t="s">
        <v>97</v>
      </c>
      <c r="D986" s="368">
        <v>38</v>
      </c>
      <c r="E986" s="370">
        <v>0</v>
      </c>
    </row>
    <row r="987" spans="1:5">
      <c r="A987" s="369" t="s">
        <v>2099</v>
      </c>
      <c r="B987" s="366" t="s">
        <v>2100</v>
      </c>
      <c r="C987" s="367" t="s">
        <v>121</v>
      </c>
      <c r="D987" s="368">
        <v>38</v>
      </c>
      <c r="E987" s="370">
        <v>0</v>
      </c>
    </row>
    <row r="988" spans="1:5">
      <c r="A988" s="369" t="s">
        <v>2102</v>
      </c>
      <c r="B988" s="366" t="s">
        <v>1166</v>
      </c>
      <c r="C988" s="367" t="s">
        <v>123</v>
      </c>
      <c r="D988" s="368">
        <v>37</v>
      </c>
      <c r="E988" s="370">
        <v>0</v>
      </c>
    </row>
    <row r="989" spans="1:5">
      <c r="A989" s="369" t="s">
        <v>2103</v>
      </c>
      <c r="B989" s="366" t="s">
        <v>1154</v>
      </c>
      <c r="C989" s="367" t="s">
        <v>162</v>
      </c>
      <c r="D989" s="368">
        <v>36.5</v>
      </c>
      <c r="E989" s="370">
        <v>0</v>
      </c>
    </row>
    <row r="990" spans="1:5">
      <c r="A990" s="369" t="s">
        <v>2076</v>
      </c>
      <c r="B990" s="366" t="s">
        <v>2077</v>
      </c>
      <c r="C990" s="367" t="s">
        <v>307</v>
      </c>
      <c r="D990" s="368">
        <v>36</v>
      </c>
      <c r="E990" s="370">
        <v>0</v>
      </c>
    </row>
    <row r="991" spans="1:5">
      <c r="A991" s="369" t="s">
        <v>2079</v>
      </c>
      <c r="B991" s="366" t="s">
        <v>1110</v>
      </c>
      <c r="C991" s="367" t="s">
        <v>334</v>
      </c>
      <c r="D991" s="368">
        <v>34.5</v>
      </c>
      <c r="E991" s="370">
        <v>0</v>
      </c>
    </row>
    <row r="992" spans="1:5">
      <c r="A992" s="369" t="s">
        <v>2083</v>
      </c>
      <c r="B992" s="366" t="s">
        <v>1115</v>
      </c>
      <c r="C992" s="367" t="s">
        <v>119</v>
      </c>
      <c r="D992" s="368">
        <v>34</v>
      </c>
      <c r="E992" s="370">
        <v>0</v>
      </c>
    </row>
    <row r="993" spans="1:5">
      <c r="A993" s="369" t="s">
        <v>2146</v>
      </c>
      <c r="B993" s="366" t="s">
        <v>2147</v>
      </c>
      <c r="C993" s="367" t="s">
        <v>227</v>
      </c>
      <c r="D993" s="368">
        <v>34</v>
      </c>
      <c r="E993" s="370">
        <v>0</v>
      </c>
    </row>
    <row r="994" spans="1:5">
      <c r="A994" s="369" t="s">
        <v>2086</v>
      </c>
      <c r="B994" s="366" t="s">
        <v>1121</v>
      </c>
      <c r="C994" s="367" t="s">
        <v>160</v>
      </c>
      <c r="D994" s="368">
        <v>33</v>
      </c>
      <c r="E994" s="370">
        <v>0</v>
      </c>
    </row>
    <row r="995" spans="1:5">
      <c r="A995" s="369" t="s">
        <v>2087</v>
      </c>
      <c r="B995" s="366" t="s">
        <v>2088</v>
      </c>
      <c r="C995" s="367" t="s">
        <v>162</v>
      </c>
      <c r="D995" s="368">
        <v>33</v>
      </c>
      <c r="E995" s="370">
        <v>0</v>
      </c>
    </row>
    <row r="996" spans="1:5">
      <c r="A996" s="369" t="s">
        <v>2096</v>
      </c>
      <c r="B996" s="366" t="s">
        <v>1131</v>
      </c>
      <c r="C996" s="367" t="s">
        <v>334</v>
      </c>
      <c r="D996" s="368">
        <v>32.5</v>
      </c>
      <c r="E996" s="370">
        <v>0</v>
      </c>
    </row>
    <row r="997" spans="1:5">
      <c r="A997" s="369" t="s">
        <v>2089</v>
      </c>
      <c r="B997" s="366" t="s">
        <v>2090</v>
      </c>
      <c r="C997" s="367" t="s">
        <v>714</v>
      </c>
      <c r="D997" s="368">
        <v>32</v>
      </c>
      <c r="E997" s="370">
        <v>0</v>
      </c>
    </row>
    <row r="998" spans="1:5">
      <c r="A998" s="369" t="s">
        <v>2115</v>
      </c>
      <c r="B998" s="366" t="s">
        <v>2116</v>
      </c>
      <c r="C998" s="367" t="s">
        <v>2117</v>
      </c>
      <c r="D998" s="368">
        <v>32</v>
      </c>
      <c r="E998" s="370">
        <v>0</v>
      </c>
    </row>
    <row r="999" spans="1:5">
      <c r="A999" s="369" t="s">
        <v>2097</v>
      </c>
      <c r="B999" s="366" t="s">
        <v>1135</v>
      </c>
      <c r="C999" s="367" t="s">
        <v>356</v>
      </c>
      <c r="D999" s="368">
        <v>32</v>
      </c>
      <c r="E999" s="370">
        <v>0</v>
      </c>
    </row>
    <row r="1000" spans="1:5">
      <c r="A1000" s="369" t="s">
        <v>2093</v>
      </c>
      <c r="B1000" s="366" t="s">
        <v>2094</v>
      </c>
      <c r="C1000" s="367" t="s">
        <v>1176</v>
      </c>
      <c r="D1000" s="368">
        <v>32</v>
      </c>
      <c r="E1000" s="370">
        <v>0</v>
      </c>
    </row>
    <row r="1001" spans="1:5">
      <c r="A1001" s="369" t="s">
        <v>2172</v>
      </c>
      <c r="B1001" s="366" t="s">
        <v>1215</v>
      </c>
      <c r="C1001" s="367" t="s">
        <v>269</v>
      </c>
      <c r="D1001" s="368">
        <v>32</v>
      </c>
      <c r="E1001" s="370">
        <v>0</v>
      </c>
    </row>
    <row r="1002" spans="1:5">
      <c r="A1002" s="369" t="s">
        <v>2109</v>
      </c>
      <c r="B1002" s="366" t="s">
        <v>1148</v>
      </c>
      <c r="C1002" s="367" t="s">
        <v>165</v>
      </c>
      <c r="D1002" s="368">
        <v>32</v>
      </c>
      <c r="E1002" s="370">
        <v>0</v>
      </c>
    </row>
    <row r="1003" spans="1:5">
      <c r="A1003" s="369" t="s">
        <v>2144</v>
      </c>
      <c r="B1003" s="366" t="s">
        <v>1193</v>
      </c>
      <c r="C1003" s="367" t="s">
        <v>269</v>
      </c>
      <c r="D1003" s="368">
        <v>31</v>
      </c>
      <c r="E1003" s="370">
        <v>0</v>
      </c>
    </row>
    <row r="1004" spans="1:5">
      <c r="A1004" s="369" t="s">
        <v>2243</v>
      </c>
      <c r="B1004" s="366" t="s">
        <v>757</v>
      </c>
      <c r="C1004" s="367" t="s">
        <v>196</v>
      </c>
      <c r="D1004" s="368">
        <v>30</v>
      </c>
      <c r="E1004" s="370">
        <v>0</v>
      </c>
    </row>
    <row r="1005" spans="1:5">
      <c r="A1005" s="369" t="s">
        <v>2123</v>
      </c>
      <c r="B1005" s="366" t="s">
        <v>1156</v>
      </c>
      <c r="C1005" s="367" t="s">
        <v>1157</v>
      </c>
      <c r="D1005" s="368">
        <v>28.5</v>
      </c>
      <c r="E1005" s="370">
        <v>0</v>
      </c>
    </row>
    <row r="1006" spans="1:5">
      <c r="A1006" s="369" t="s">
        <v>2104</v>
      </c>
      <c r="B1006" s="366" t="s">
        <v>2105</v>
      </c>
      <c r="C1006" s="367" t="s">
        <v>149</v>
      </c>
      <c r="D1006" s="368">
        <v>28</v>
      </c>
      <c r="E1006" s="370">
        <v>0</v>
      </c>
    </row>
    <row r="1007" spans="1:5">
      <c r="A1007" s="369" t="s">
        <v>2106</v>
      </c>
      <c r="B1007" s="366" t="s">
        <v>1160</v>
      </c>
      <c r="C1007" s="367" t="s">
        <v>484</v>
      </c>
      <c r="D1007" s="368">
        <v>28</v>
      </c>
      <c r="E1007" s="370">
        <v>0</v>
      </c>
    </row>
    <row r="1008" spans="1:5">
      <c r="A1008" s="369" t="s">
        <v>2143</v>
      </c>
      <c r="B1008" s="366" t="s">
        <v>1190</v>
      </c>
      <c r="C1008" s="367" t="s">
        <v>523</v>
      </c>
      <c r="D1008" s="368">
        <v>28</v>
      </c>
      <c r="E1008" s="370">
        <v>0</v>
      </c>
    </row>
    <row r="1009" spans="1:5">
      <c r="A1009" s="369" t="s">
        <v>2130</v>
      </c>
      <c r="B1009" s="366" t="s">
        <v>1169</v>
      </c>
      <c r="C1009" s="367" t="s">
        <v>227</v>
      </c>
      <c r="D1009" s="368">
        <v>26.5</v>
      </c>
      <c r="E1009" s="370">
        <v>0</v>
      </c>
    </row>
    <row r="1010" spans="1:5">
      <c r="A1010" s="369" t="s">
        <v>2112</v>
      </c>
      <c r="B1010" s="366" t="s">
        <v>2113</v>
      </c>
      <c r="C1010" s="367" t="s">
        <v>239</v>
      </c>
      <c r="D1010" s="368">
        <v>26</v>
      </c>
      <c r="E1010" s="370">
        <v>0</v>
      </c>
    </row>
    <row r="1011" spans="1:5">
      <c r="A1011" s="369" t="s">
        <v>2152</v>
      </c>
      <c r="B1011" s="366" t="s">
        <v>1239</v>
      </c>
      <c r="C1011" s="367" t="s">
        <v>162</v>
      </c>
      <c r="D1011" s="368">
        <v>26</v>
      </c>
      <c r="E1011" s="370">
        <v>0</v>
      </c>
    </row>
    <row r="1012" spans="1:5">
      <c r="A1012" s="369" t="s">
        <v>2118</v>
      </c>
      <c r="B1012" s="366" t="s">
        <v>2119</v>
      </c>
      <c r="C1012" s="367" t="s">
        <v>348</v>
      </c>
      <c r="D1012" s="368">
        <v>26</v>
      </c>
      <c r="E1012" s="370">
        <v>0</v>
      </c>
    </row>
    <row r="1013" spans="1:5">
      <c r="A1013" s="369" t="s">
        <v>2120</v>
      </c>
      <c r="B1013" s="366" t="s">
        <v>2121</v>
      </c>
      <c r="C1013" s="367" t="s">
        <v>1267</v>
      </c>
      <c r="D1013" s="368">
        <v>26</v>
      </c>
      <c r="E1013" s="370">
        <v>0</v>
      </c>
    </row>
    <row r="1014" spans="1:5">
      <c r="A1014" s="369" t="s">
        <v>2122</v>
      </c>
      <c r="B1014" s="366" t="s">
        <v>1153</v>
      </c>
      <c r="C1014" s="367" t="s">
        <v>162</v>
      </c>
      <c r="D1014" s="368">
        <v>25.5</v>
      </c>
      <c r="E1014" s="370">
        <v>0</v>
      </c>
    </row>
    <row r="1015" spans="1:5">
      <c r="A1015" s="369" t="s">
        <v>2206</v>
      </c>
      <c r="B1015" s="366" t="s">
        <v>1262</v>
      </c>
      <c r="C1015" s="367" t="s">
        <v>227</v>
      </c>
      <c r="D1015" s="368">
        <v>25.5</v>
      </c>
      <c r="E1015" s="370">
        <v>0</v>
      </c>
    </row>
    <row r="1016" spans="1:5">
      <c r="A1016" s="369" t="s">
        <v>2108</v>
      </c>
      <c r="B1016" s="366" t="s">
        <v>1145</v>
      </c>
      <c r="C1016" s="367" t="s">
        <v>717</v>
      </c>
      <c r="D1016" s="368">
        <v>25</v>
      </c>
      <c r="E1016" s="370">
        <v>0</v>
      </c>
    </row>
    <row r="1017" spans="1:5">
      <c r="A1017" s="369" t="s">
        <v>2192</v>
      </c>
      <c r="B1017" s="366" t="s">
        <v>1253</v>
      </c>
      <c r="C1017" s="367" t="s">
        <v>196</v>
      </c>
      <c r="D1017" s="368">
        <v>25</v>
      </c>
      <c r="E1017" s="370">
        <v>0</v>
      </c>
    </row>
    <row r="1018" spans="1:5">
      <c r="A1018" s="369" t="s">
        <v>2124</v>
      </c>
      <c r="B1018" s="366" t="s">
        <v>1158</v>
      </c>
      <c r="C1018" s="367" t="s">
        <v>127</v>
      </c>
      <c r="D1018" s="368">
        <v>25</v>
      </c>
      <c r="E1018" s="370">
        <v>0</v>
      </c>
    </row>
    <row r="1019" spans="1:5">
      <c r="A1019" s="369" t="s">
        <v>2157</v>
      </c>
      <c r="B1019" s="366" t="s">
        <v>1245</v>
      </c>
      <c r="C1019" s="367" t="s">
        <v>287</v>
      </c>
      <c r="D1019" s="368">
        <v>25</v>
      </c>
      <c r="E1019" s="370">
        <v>0</v>
      </c>
    </row>
    <row r="1020" spans="1:5">
      <c r="A1020" s="369" t="s">
        <v>2125</v>
      </c>
      <c r="B1020" s="366" t="s">
        <v>1163</v>
      </c>
      <c r="C1020" s="367" t="s">
        <v>329</v>
      </c>
      <c r="D1020" s="368">
        <v>24.5</v>
      </c>
      <c r="E1020" s="370">
        <v>0</v>
      </c>
    </row>
    <row r="1021" spans="1:5">
      <c r="A1021" s="369" t="s">
        <v>2176</v>
      </c>
      <c r="B1021" s="366" t="s">
        <v>1223</v>
      </c>
      <c r="C1021" s="367" t="s">
        <v>196</v>
      </c>
      <c r="D1021" s="368">
        <v>24</v>
      </c>
      <c r="E1021" s="370">
        <v>0</v>
      </c>
    </row>
    <row r="1022" spans="1:5">
      <c r="A1022" s="369" t="s">
        <v>2129</v>
      </c>
      <c r="B1022" s="366" t="s">
        <v>1168</v>
      </c>
      <c r="C1022" s="367" t="s">
        <v>484</v>
      </c>
      <c r="D1022" s="368">
        <v>24</v>
      </c>
      <c r="E1022" s="370">
        <v>0</v>
      </c>
    </row>
    <row r="1023" spans="1:5">
      <c r="A1023" s="369" t="s">
        <v>2131</v>
      </c>
      <c r="B1023" s="366" t="s">
        <v>1171</v>
      </c>
      <c r="C1023" s="367" t="s">
        <v>165</v>
      </c>
      <c r="D1023" s="368">
        <v>23</v>
      </c>
      <c r="E1023" s="370">
        <v>0</v>
      </c>
    </row>
    <row r="1024" spans="1:5">
      <c r="A1024" s="369" t="s">
        <v>2133</v>
      </c>
      <c r="B1024" s="366" t="s">
        <v>1175</v>
      </c>
      <c r="C1024" s="367" t="s">
        <v>1176</v>
      </c>
      <c r="D1024" s="368">
        <v>23</v>
      </c>
      <c r="E1024" s="370">
        <v>0</v>
      </c>
    </row>
    <row r="1025" spans="1:5">
      <c r="A1025" s="369" t="s">
        <v>2210</v>
      </c>
      <c r="B1025" s="366" t="s">
        <v>1272</v>
      </c>
      <c r="C1025" s="367" t="s">
        <v>224</v>
      </c>
      <c r="D1025" s="368">
        <v>22.5</v>
      </c>
      <c r="E1025" s="370">
        <v>0</v>
      </c>
    </row>
    <row r="1026" spans="1:5">
      <c r="A1026" s="369" t="s">
        <v>2185</v>
      </c>
      <c r="B1026" s="366" t="s">
        <v>1242</v>
      </c>
      <c r="C1026" s="367" t="s">
        <v>828</v>
      </c>
      <c r="D1026" s="368">
        <v>22</v>
      </c>
      <c r="E1026" s="370">
        <v>0</v>
      </c>
    </row>
    <row r="1027" spans="1:5">
      <c r="A1027" s="369" t="s">
        <v>2132</v>
      </c>
      <c r="B1027" s="366" t="s">
        <v>1173</v>
      </c>
      <c r="C1027" s="367" t="s">
        <v>464</v>
      </c>
      <c r="D1027" s="368">
        <v>22</v>
      </c>
      <c r="E1027" s="370">
        <v>0</v>
      </c>
    </row>
    <row r="1028" spans="1:5">
      <c r="A1028" s="369" t="s">
        <v>2135</v>
      </c>
      <c r="B1028" s="366" t="s">
        <v>2136</v>
      </c>
      <c r="C1028" s="367" t="s">
        <v>348</v>
      </c>
      <c r="D1028" s="368">
        <v>22</v>
      </c>
      <c r="E1028" s="370">
        <v>0</v>
      </c>
    </row>
    <row r="1029" spans="1:5">
      <c r="A1029" s="369" t="s">
        <v>2126</v>
      </c>
      <c r="B1029" s="366" t="s">
        <v>1165</v>
      </c>
      <c r="C1029" s="367" t="s">
        <v>381</v>
      </c>
      <c r="D1029" s="368">
        <v>22</v>
      </c>
      <c r="E1029" s="370">
        <v>0</v>
      </c>
    </row>
    <row r="1030" spans="1:5">
      <c r="A1030" s="369" t="s">
        <v>2137</v>
      </c>
      <c r="B1030" s="366" t="s">
        <v>2138</v>
      </c>
      <c r="C1030" s="367" t="s">
        <v>249</v>
      </c>
      <c r="D1030" s="368">
        <v>22</v>
      </c>
      <c r="E1030" s="370">
        <v>0</v>
      </c>
    </row>
    <row r="1031" spans="1:5">
      <c r="A1031" s="369" t="s">
        <v>2140</v>
      </c>
      <c r="B1031" s="366" t="s">
        <v>1185</v>
      </c>
      <c r="C1031" s="367" t="s">
        <v>147</v>
      </c>
      <c r="D1031" s="368">
        <v>21</v>
      </c>
      <c r="E1031" s="370">
        <v>0</v>
      </c>
    </row>
    <row r="1032" spans="1:5">
      <c r="A1032" s="369" t="s">
        <v>2141</v>
      </c>
      <c r="B1032" s="366" t="s">
        <v>1187</v>
      </c>
      <c r="C1032" s="367" t="s">
        <v>1010</v>
      </c>
      <c r="D1032" s="368">
        <v>21</v>
      </c>
      <c r="E1032" s="370">
        <v>0</v>
      </c>
    </row>
    <row r="1033" spans="1:5">
      <c r="A1033" s="369" t="s">
        <v>2142</v>
      </c>
      <c r="B1033" s="366" t="s">
        <v>1188</v>
      </c>
      <c r="C1033" s="367" t="s">
        <v>147</v>
      </c>
      <c r="D1033" s="368">
        <v>21</v>
      </c>
      <c r="E1033" s="370">
        <v>0</v>
      </c>
    </row>
    <row r="1034" spans="1:5">
      <c r="A1034" s="369" t="s">
        <v>2181</v>
      </c>
      <c r="B1034" s="366" t="s">
        <v>1234</v>
      </c>
      <c r="C1034" s="367" t="s">
        <v>326</v>
      </c>
      <c r="D1034" s="368">
        <v>21</v>
      </c>
      <c r="E1034" s="370">
        <v>0</v>
      </c>
    </row>
    <row r="1035" spans="1:5">
      <c r="A1035" s="369" t="s">
        <v>4457</v>
      </c>
      <c r="B1035" s="366" t="s">
        <v>4381</v>
      </c>
      <c r="C1035" s="367" t="s">
        <v>196</v>
      </c>
      <c r="D1035" s="368">
        <v>20</v>
      </c>
      <c r="E1035" s="370">
        <v>0</v>
      </c>
    </row>
    <row r="1036" spans="1:5">
      <c r="A1036" s="369" t="s">
        <v>2183</v>
      </c>
      <c r="B1036" s="366" t="s">
        <v>1238</v>
      </c>
      <c r="C1036" s="367" t="s">
        <v>139</v>
      </c>
      <c r="D1036" s="368">
        <v>19.5</v>
      </c>
      <c r="E1036" s="370">
        <v>0</v>
      </c>
    </row>
    <row r="1037" spans="1:5">
      <c r="A1037" s="369" t="s">
        <v>2212</v>
      </c>
      <c r="B1037" s="366" t="s">
        <v>1276</v>
      </c>
      <c r="C1037" s="367" t="s">
        <v>523</v>
      </c>
      <c r="D1037" s="368">
        <v>19.5</v>
      </c>
      <c r="E1037" s="370">
        <v>0</v>
      </c>
    </row>
    <row r="1038" spans="1:5">
      <c r="A1038" s="369" t="s">
        <v>2149</v>
      </c>
      <c r="B1038" s="366" t="s">
        <v>1200</v>
      </c>
      <c r="C1038" s="367" t="s">
        <v>523</v>
      </c>
      <c r="D1038" s="368">
        <v>19</v>
      </c>
      <c r="E1038" s="370">
        <v>0</v>
      </c>
    </row>
    <row r="1039" spans="1:5">
      <c r="A1039" s="369" t="s">
        <v>2349</v>
      </c>
      <c r="B1039" s="366" t="s">
        <v>1442</v>
      </c>
      <c r="C1039" s="367" t="s">
        <v>205</v>
      </c>
      <c r="D1039" s="368">
        <v>19</v>
      </c>
      <c r="E1039" s="370">
        <v>0</v>
      </c>
    </row>
    <row r="1040" spans="1:5">
      <c r="A1040" s="369" t="s">
        <v>2150</v>
      </c>
      <c r="B1040" s="366" t="s">
        <v>1205</v>
      </c>
      <c r="C1040" s="367" t="s">
        <v>141</v>
      </c>
      <c r="D1040" s="368">
        <v>18.5</v>
      </c>
      <c r="E1040" s="370">
        <v>0</v>
      </c>
    </row>
    <row r="1041" spans="1:5">
      <c r="A1041" s="369" t="s">
        <v>2295</v>
      </c>
      <c r="B1041" s="366" t="s">
        <v>1357</v>
      </c>
      <c r="C1041" s="367" t="s">
        <v>331</v>
      </c>
      <c r="D1041" s="368">
        <v>18</v>
      </c>
      <c r="E1041" s="370">
        <v>0</v>
      </c>
    </row>
    <row r="1042" spans="1:5">
      <c r="A1042" s="369" t="s">
        <v>2153</v>
      </c>
      <c r="B1042" s="366" t="s">
        <v>2154</v>
      </c>
      <c r="C1042" s="367" t="s">
        <v>114</v>
      </c>
      <c r="D1042" s="368">
        <v>18</v>
      </c>
      <c r="E1042" s="370">
        <v>0</v>
      </c>
    </row>
    <row r="1043" spans="1:5">
      <c r="A1043" s="369" t="s">
        <v>2155</v>
      </c>
      <c r="B1043" s="366" t="s">
        <v>2156</v>
      </c>
      <c r="C1043" s="367" t="s">
        <v>961</v>
      </c>
      <c r="D1043" s="368">
        <v>18</v>
      </c>
      <c r="E1043" s="370">
        <v>0</v>
      </c>
    </row>
    <row r="1044" spans="1:5">
      <c r="A1044" s="369" t="s">
        <v>2158</v>
      </c>
      <c r="B1044" s="366" t="s">
        <v>2159</v>
      </c>
      <c r="C1044" s="367" t="s">
        <v>249</v>
      </c>
      <c r="D1044" s="368">
        <v>18</v>
      </c>
      <c r="E1044" s="370">
        <v>0</v>
      </c>
    </row>
    <row r="1045" spans="1:5">
      <c r="A1045" s="369" t="s">
        <v>2160</v>
      </c>
      <c r="B1045" s="366" t="s">
        <v>1210</v>
      </c>
      <c r="C1045" s="367" t="s">
        <v>193</v>
      </c>
      <c r="D1045" s="368">
        <v>18</v>
      </c>
      <c r="E1045" s="370">
        <v>0</v>
      </c>
    </row>
    <row r="1046" spans="1:5">
      <c r="A1046" s="369" t="s">
        <v>2161</v>
      </c>
      <c r="B1046" s="366" t="s">
        <v>2162</v>
      </c>
      <c r="C1046" s="367" t="s">
        <v>719</v>
      </c>
      <c r="D1046" s="368">
        <v>18</v>
      </c>
      <c r="E1046" s="370">
        <v>0</v>
      </c>
    </row>
    <row r="1047" spans="1:5">
      <c r="A1047" s="369" t="s">
        <v>2163</v>
      </c>
      <c r="B1047" s="366" t="s">
        <v>2164</v>
      </c>
      <c r="C1047" s="367" t="s">
        <v>149</v>
      </c>
      <c r="D1047" s="368">
        <v>18</v>
      </c>
      <c r="E1047" s="370">
        <v>0</v>
      </c>
    </row>
    <row r="1048" spans="1:5">
      <c r="A1048" s="369" t="s">
        <v>2165</v>
      </c>
      <c r="B1048" s="366" t="s">
        <v>2166</v>
      </c>
      <c r="C1048" s="367" t="s">
        <v>307</v>
      </c>
      <c r="D1048" s="368">
        <v>18</v>
      </c>
      <c r="E1048" s="370">
        <v>0</v>
      </c>
    </row>
    <row r="1049" spans="1:5">
      <c r="A1049" s="369" t="s">
        <v>2168</v>
      </c>
      <c r="B1049" s="366" t="s">
        <v>1213</v>
      </c>
      <c r="C1049" s="367" t="s">
        <v>165</v>
      </c>
      <c r="D1049" s="368">
        <v>18</v>
      </c>
      <c r="E1049" s="370">
        <v>0</v>
      </c>
    </row>
    <row r="1050" spans="1:5">
      <c r="A1050" s="369" t="s">
        <v>2169</v>
      </c>
      <c r="B1050" s="366" t="s">
        <v>2170</v>
      </c>
      <c r="C1050" s="367" t="s">
        <v>101</v>
      </c>
      <c r="D1050" s="368">
        <v>18</v>
      </c>
      <c r="E1050" s="370">
        <v>0</v>
      </c>
    </row>
    <row r="1051" spans="1:5">
      <c r="A1051" s="369" t="s">
        <v>2174</v>
      </c>
      <c r="B1051" s="366" t="s">
        <v>2175</v>
      </c>
      <c r="C1051" s="367" t="s">
        <v>127</v>
      </c>
      <c r="D1051" s="368">
        <v>18</v>
      </c>
      <c r="E1051" s="370">
        <v>0</v>
      </c>
    </row>
    <row r="1052" spans="1:5">
      <c r="A1052" s="369" t="s">
        <v>2178</v>
      </c>
      <c r="B1052" s="366" t="s">
        <v>1225</v>
      </c>
      <c r="C1052" s="367" t="s">
        <v>243</v>
      </c>
      <c r="D1052" s="368">
        <v>16.5</v>
      </c>
      <c r="E1052" s="370">
        <v>0</v>
      </c>
    </row>
    <row r="1053" spans="1:5">
      <c r="A1053" s="369" t="s">
        <v>2179</v>
      </c>
      <c r="B1053" s="366" t="s">
        <v>1227</v>
      </c>
      <c r="C1053" s="367" t="s">
        <v>292</v>
      </c>
      <c r="D1053" s="368">
        <v>16.5</v>
      </c>
      <c r="E1053" s="370">
        <v>0</v>
      </c>
    </row>
    <row r="1054" spans="1:5">
      <c r="A1054" s="369" t="s">
        <v>2265</v>
      </c>
      <c r="B1054" s="366" t="s">
        <v>1332</v>
      </c>
      <c r="C1054" s="367" t="s">
        <v>1333</v>
      </c>
      <c r="D1054" s="368">
        <v>16.5</v>
      </c>
      <c r="E1054" s="370">
        <v>0</v>
      </c>
    </row>
    <row r="1055" spans="1:5">
      <c r="A1055" s="369" t="s">
        <v>2180</v>
      </c>
      <c r="B1055" s="366" t="s">
        <v>1228</v>
      </c>
      <c r="C1055" s="367" t="s">
        <v>1229</v>
      </c>
      <c r="D1055" s="368">
        <v>16</v>
      </c>
      <c r="E1055" s="370">
        <v>0</v>
      </c>
    </row>
    <row r="1056" spans="1:5">
      <c r="A1056" s="369" t="s">
        <v>2315</v>
      </c>
      <c r="B1056" s="366" t="s">
        <v>2316</v>
      </c>
      <c r="C1056" s="367" t="s">
        <v>196</v>
      </c>
      <c r="D1056" s="368">
        <v>16</v>
      </c>
      <c r="E1056" s="370">
        <v>0</v>
      </c>
    </row>
    <row r="1057" spans="1:5">
      <c r="A1057" s="369" t="s">
        <v>2282</v>
      </c>
      <c r="B1057" s="366" t="s">
        <v>2283</v>
      </c>
      <c r="C1057" s="367" t="s">
        <v>101</v>
      </c>
      <c r="D1057" s="368">
        <v>16</v>
      </c>
      <c r="E1057" s="370">
        <v>0</v>
      </c>
    </row>
    <row r="1058" spans="1:5">
      <c r="A1058" s="369" t="s">
        <v>2184</v>
      </c>
      <c r="B1058" s="366" t="s">
        <v>1241</v>
      </c>
      <c r="C1058" s="367" t="s">
        <v>165</v>
      </c>
      <c r="D1058" s="368">
        <v>15</v>
      </c>
      <c r="E1058" s="370">
        <v>0</v>
      </c>
    </row>
    <row r="1059" spans="1:5">
      <c r="A1059" s="369" t="s">
        <v>2240</v>
      </c>
      <c r="B1059" s="366" t="s">
        <v>1304</v>
      </c>
      <c r="C1059" s="367" t="s">
        <v>119</v>
      </c>
      <c r="D1059" s="368">
        <v>15</v>
      </c>
      <c r="E1059" s="370">
        <v>0</v>
      </c>
    </row>
    <row r="1060" spans="1:5">
      <c r="A1060" s="369" t="s">
        <v>2187</v>
      </c>
      <c r="B1060" s="366" t="s">
        <v>1247</v>
      </c>
      <c r="C1060" s="367" t="s">
        <v>953</v>
      </c>
      <c r="D1060" s="368">
        <v>15</v>
      </c>
      <c r="E1060" s="370">
        <v>0</v>
      </c>
    </row>
    <row r="1061" spans="1:5">
      <c r="A1061" s="369" t="s">
        <v>2256</v>
      </c>
      <c r="B1061" s="366" t="s">
        <v>1313</v>
      </c>
      <c r="C1061" s="367" t="s">
        <v>196</v>
      </c>
      <c r="D1061" s="368">
        <v>14.5</v>
      </c>
      <c r="E1061" s="370">
        <v>0</v>
      </c>
    </row>
    <row r="1062" spans="1:5">
      <c r="A1062" s="369" t="s">
        <v>2306</v>
      </c>
      <c r="B1062" s="366" t="s">
        <v>2307</v>
      </c>
      <c r="C1062" s="367" t="s">
        <v>774</v>
      </c>
      <c r="D1062" s="368">
        <v>14</v>
      </c>
      <c r="E1062" s="370">
        <v>0</v>
      </c>
    </row>
    <row r="1063" spans="1:5">
      <c r="A1063" s="369" t="s">
        <v>2188</v>
      </c>
      <c r="B1063" s="366" t="s">
        <v>2189</v>
      </c>
      <c r="C1063" s="367" t="s">
        <v>542</v>
      </c>
      <c r="D1063" s="368">
        <v>14</v>
      </c>
      <c r="E1063" s="370">
        <v>0</v>
      </c>
    </row>
    <row r="1064" spans="1:5">
      <c r="A1064" s="369" t="s">
        <v>2190</v>
      </c>
      <c r="B1064" s="366" t="s">
        <v>2191</v>
      </c>
      <c r="C1064" s="367" t="s">
        <v>464</v>
      </c>
      <c r="D1064" s="368">
        <v>14</v>
      </c>
      <c r="E1064" s="370">
        <v>0</v>
      </c>
    </row>
    <row r="1065" spans="1:5">
      <c r="A1065" s="369" t="s">
        <v>2194</v>
      </c>
      <c r="B1065" s="366" t="s">
        <v>2195</v>
      </c>
      <c r="C1065" s="367" t="s">
        <v>239</v>
      </c>
      <c r="D1065" s="368">
        <v>14</v>
      </c>
      <c r="E1065" s="370">
        <v>0</v>
      </c>
    </row>
    <row r="1066" spans="1:5">
      <c r="A1066" s="369" t="s">
        <v>2196</v>
      </c>
      <c r="B1066" s="366" t="s">
        <v>2197</v>
      </c>
      <c r="C1066" s="367" t="s">
        <v>101</v>
      </c>
      <c r="D1066" s="368">
        <v>14</v>
      </c>
      <c r="E1066" s="370">
        <v>0</v>
      </c>
    </row>
    <row r="1067" spans="1:5">
      <c r="A1067" s="369" t="s">
        <v>2198</v>
      </c>
      <c r="B1067" s="366" t="s">
        <v>1265</v>
      </c>
      <c r="C1067" s="367" t="s">
        <v>719</v>
      </c>
      <c r="D1067" s="368">
        <v>14</v>
      </c>
      <c r="E1067" s="370">
        <v>0</v>
      </c>
    </row>
    <row r="1068" spans="1:5">
      <c r="A1068" s="369" t="s">
        <v>2199</v>
      </c>
      <c r="B1068" s="366" t="s">
        <v>1256</v>
      </c>
      <c r="C1068" s="367" t="s">
        <v>1176</v>
      </c>
      <c r="D1068" s="368">
        <v>14</v>
      </c>
      <c r="E1068" s="370">
        <v>0</v>
      </c>
    </row>
    <row r="1069" spans="1:5">
      <c r="A1069" s="369" t="s">
        <v>2200</v>
      </c>
      <c r="B1069" s="366" t="s">
        <v>1258</v>
      </c>
      <c r="C1069" s="367" t="s">
        <v>4370</v>
      </c>
      <c r="D1069" s="368">
        <v>14</v>
      </c>
      <c r="E1069" s="370">
        <v>0</v>
      </c>
    </row>
    <row r="1070" spans="1:5">
      <c r="A1070" s="369" t="s">
        <v>2202</v>
      </c>
      <c r="B1070" s="366" t="s">
        <v>2203</v>
      </c>
      <c r="C1070" s="367" t="s">
        <v>2117</v>
      </c>
      <c r="D1070" s="368">
        <v>14</v>
      </c>
      <c r="E1070" s="370">
        <v>0</v>
      </c>
    </row>
    <row r="1071" spans="1:5">
      <c r="A1071" s="369" t="s">
        <v>2205</v>
      </c>
      <c r="B1071" s="366" t="s">
        <v>1261</v>
      </c>
      <c r="C1071" s="367" t="s">
        <v>464</v>
      </c>
      <c r="D1071" s="368">
        <v>14</v>
      </c>
      <c r="E1071" s="370">
        <v>0</v>
      </c>
    </row>
    <row r="1072" spans="1:5">
      <c r="A1072" s="369" t="s">
        <v>2207</v>
      </c>
      <c r="B1072" s="366" t="s">
        <v>1264</v>
      </c>
      <c r="C1072" s="367" t="s">
        <v>119</v>
      </c>
      <c r="D1072" s="368">
        <v>13</v>
      </c>
      <c r="E1072" s="370">
        <v>0</v>
      </c>
    </row>
    <row r="1073" spans="1:5">
      <c r="A1073" s="369" t="s">
        <v>2211</v>
      </c>
      <c r="B1073" s="366" t="s">
        <v>1274</v>
      </c>
      <c r="C1073" s="367" t="s">
        <v>537</v>
      </c>
      <c r="D1073" s="368">
        <v>12.5</v>
      </c>
      <c r="E1073" s="370">
        <v>0</v>
      </c>
    </row>
    <row r="1074" spans="1:5">
      <c r="A1074" s="369" t="s">
        <v>2213</v>
      </c>
      <c r="B1074" s="366" t="s">
        <v>2214</v>
      </c>
      <c r="C1074" s="367" t="s">
        <v>479</v>
      </c>
      <c r="D1074" s="368">
        <v>12</v>
      </c>
      <c r="E1074" s="370">
        <v>0</v>
      </c>
    </row>
    <row r="1075" spans="1:5">
      <c r="A1075" s="369" t="s">
        <v>2215</v>
      </c>
      <c r="B1075" s="366" t="s">
        <v>2216</v>
      </c>
      <c r="C1075" s="367" t="s">
        <v>101</v>
      </c>
      <c r="D1075" s="368">
        <v>12</v>
      </c>
      <c r="E1075" s="370">
        <v>0</v>
      </c>
    </row>
    <row r="1076" spans="1:5">
      <c r="A1076" s="369" t="s">
        <v>2217</v>
      </c>
      <c r="B1076" s="366" t="s">
        <v>1278</v>
      </c>
      <c r="C1076" s="367" t="s">
        <v>217</v>
      </c>
      <c r="D1076" s="368">
        <v>12</v>
      </c>
      <c r="E1076" s="370">
        <v>0</v>
      </c>
    </row>
    <row r="1077" spans="1:5">
      <c r="A1077" s="369" t="s">
        <v>2218</v>
      </c>
      <c r="B1077" s="366" t="s">
        <v>2219</v>
      </c>
      <c r="C1077" s="367" t="s">
        <v>860</v>
      </c>
      <c r="D1077" s="368">
        <v>12</v>
      </c>
      <c r="E1077" s="370">
        <v>0</v>
      </c>
    </row>
    <row r="1078" spans="1:5">
      <c r="A1078" s="369" t="s">
        <v>2220</v>
      </c>
      <c r="B1078" s="366" t="s">
        <v>2221</v>
      </c>
      <c r="C1078" s="367" t="s">
        <v>187</v>
      </c>
      <c r="D1078" s="368">
        <v>12</v>
      </c>
      <c r="E1078" s="370">
        <v>0</v>
      </c>
    </row>
    <row r="1079" spans="1:5">
      <c r="A1079" s="369" t="s">
        <v>2223</v>
      </c>
      <c r="B1079" s="366" t="s">
        <v>2224</v>
      </c>
      <c r="C1079" s="367" t="s">
        <v>227</v>
      </c>
      <c r="D1079" s="368">
        <v>12</v>
      </c>
      <c r="E1079" s="370">
        <v>0</v>
      </c>
    </row>
    <row r="1080" spans="1:5">
      <c r="A1080" s="369" t="s">
        <v>2225</v>
      </c>
      <c r="B1080" s="366" t="s">
        <v>1282</v>
      </c>
      <c r="C1080" s="367" t="s">
        <v>145</v>
      </c>
      <c r="D1080" s="368">
        <v>12</v>
      </c>
      <c r="E1080" s="370">
        <v>0</v>
      </c>
    </row>
    <row r="1081" spans="1:5">
      <c r="A1081" s="369" t="s">
        <v>2226</v>
      </c>
      <c r="B1081" s="366" t="s">
        <v>1283</v>
      </c>
      <c r="C1081" s="367" t="s">
        <v>262</v>
      </c>
      <c r="D1081" s="368">
        <v>12</v>
      </c>
      <c r="E1081" s="370">
        <v>0</v>
      </c>
    </row>
    <row r="1082" spans="1:5">
      <c r="A1082" s="369" t="s">
        <v>2229</v>
      </c>
      <c r="B1082" s="366" t="s">
        <v>1284</v>
      </c>
      <c r="C1082" s="367" t="s">
        <v>4369</v>
      </c>
      <c r="D1082" s="368">
        <v>12</v>
      </c>
      <c r="E1082" s="370">
        <v>0</v>
      </c>
    </row>
    <row r="1083" spans="1:5">
      <c r="A1083" s="369" t="s">
        <v>2204</v>
      </c>
      <c r="B1083" s="366" t="s">
        <v>1259</v>
      </c>
      <c r="C1083" s="367" t="s">
        <v>1010</v>
      </c>
      <c r="D1083" s="368">
        <v>12</v>
      </c>
      <c r="E1083" s="370">
        <v>0</v>
      </c>
    </row>
    <row r="1084" spans="1:5">
      <c r="A1084" s="369" t="s">
        <v>2209</v>
      </c>
      <c r="B1084" s="366" t="s">
        <v>1268</v>
      </c>
      <c r="C1084" s="367" t="s">
        <v>1010</v>
      </c>
      <c r="D1084" s="368">
        <v>12</v>
      </c>
      <c r="E1084" s="370">
        <v>0</v>
      </c>
    </row>
    <row r="1085" spans="1:5">
      <c r="A1085" s="369" t="s">
        <v>2263</v>
      </c>
      <c r="B1085" s="366" t="s">
        <v>1326</v>
      </c>
      <c r="C1085" s="367" t="s">
        <v>331</v>
      </c>
      <c r="D1085" s="368">
        <v>11.5</v>
      </c>
      <c r="E1085" s="370">
        <v>0</v>
      </c>
    </row>
    <row r="1086" spans="1:5">
      <c r="A1086" s="369" t="s">
        <v>2230</v>
      </c>
      <c r="B1086" s="366" t="s">
        <v>1291</v>
      </c>
      <c r="C1086" s="367" t="s">
        <v>127</v>
      </c>
      <c r="D1086" s="368">
        <v>11.5</v>
      </c>
      <c r="E1086" s="370">
        <v>0</v>
      </c>
    </row>
    <row r="1087" spans="1:5">
      <c r="A1087" s="369" t="s">
        <v>2231</v>
      </c>
      <c r="B1087" s="366" t="s">
        <v>1292</v>
      </c>
      <c r="C1087" s="367" t="s">
        <v>1293</v>
      </c>
      <c r="D1087" s="368">
        <v>11.5</v>
      </c>
      <c r="E1087" s="370">
        <v>0</v>
      </c>
    </row>
    <row r="1088" spans="1:5">
      <c r="A1088" s="369" t="s">
        <v>2232</v>
      </c>
      <c r="B1088" s="366" t="s">
        <v>2233</v>
      </c>
      <c r="C1088" s="367" t="s">
        <v>2117</v>
      </c>
      <c r="D1088" s="368">
        <v>11</v>
      </c>
      <c r="E1088" s="370">
        <v>0</v>
      </c>
    </row>
    <row r="1089" spans="1:5">
      <c r="A1089" s="369" t="s">
        <v>2312</v>
      </c>
      <c r="B1089" s="366" t="s">
        <v>1388</v>
      </c>
      <c r="C1089" s="367" t="s">
        <v>858</v>
      </c>
      <c r="D1089" s="368">
        <v>11</v>
      </c>
      <c r="E1089" s="370">
        <v>0</v>
      </c>
    </row>
    <row r="1090" spans="1:5">
      <c r="A1090" s="369" t="s">
        <v>2234</v>
      </c>
      <c r="B1090" s="366" t="s">
        <v>2235</v>
      </c>
      <c r="C1090" s="367" t="s">
        <v>292</v>
      </c>
      <c r="D1090" s="368">
        <v>11</v>
      </c>
      <c r="E1090" s="370">
        <v>0</v>
      </c>
    </row>
    <row r="1091" spans="1:5">
      <c r="A1091" s="369" t="s">
        <v>2236</v>
      </c>
      <c r="B1091" s="366" t="s">
        <v>1295</v>
      </c>
      <c r="C1091" s="367" t="s">
        <v>1296</v>
      </c>
      <c r="D1091" s="368">
        <v>11</v>
      </c>
      <c r="E1091" s="370">
        <v>0</v>
      </c>
    </row>
    <row r="1092" spans="1:5">
      <c r="A1092" s="369" t="s">
        <v>2208</v>
      </c>
      <c r="B1092" s="366" t="s">
        <v>1266</v>
      </c>
      <c r="C1092" s="367" t="s">
        <v>1267</v>
      </c>
      <c r="D1092" s="368">
        <v>11</v>
      </c>
      <c r="E1092" s="370">
        <v>0</v>
      </c>
    </row>
    <row r="1093" spans="1:5">
      <c r="A1093" s="369" t="s">
        <v>2237</v>
      </c>
      <c r="B1093" s="366" t="s">
        <v>1297</v>
      </c>
      <c r="C1093" s="367" t="s">
        <v>326</v>
      </c>
      <c r="D1093" s="368">
        <v>11</v>
      </c>
      <c r="E1093" s="370">
        <v>0</v>
      </c>
    </row>
    <row r="1094" spans="1:5">
      <c r="A1094" s="369" t="s">
        <v>2294</v>
      </c>
      <c r="B1094" s="366" t="s">
        <v>1354</v>
      </c>
      <c r="C1094" s="367" t="s">
        <v>110</v>
      </c>
      <c r="D1094" s="368">
        <v>10.5</v>
      </c>
      <c r="E1094" s="370">
        <v>0</v>
      </c>
    </row>
    <row r="1095" spans="1:5">
      <c r="A1095" s="369" t="s">
        <v>2338</v>
      </c>
      <c r="B1095" s="366" t="s">
        <v>1414</v>
      </c>
      <c r="C1095" s="367" t="s">
        <v>388</v>
      </c>
      <c r="D1095" s="368">
        <v>10</v>
      </c>
      <c r="E1095" s="370">
        <v>0</v>
      </c>
    </row>
    <row r="1096" spans="1:5">
      <c r="A1096" s="369" t="s">
        <v>2238</v>
      </c>
      <c r="B1096" s="366" t="s">
        <v>1302</v>
      </c>
      <c r="C1096" s="367" t="s">
        <v>329</v>
      </c>
      <c r="D1096" s="368">
        <v>10</v>
      </c>
      <c r="E1096" s="370">
        <v>0</v>
      </c>
    </row>
    <row r="1097" spans="1:5">
      <c r="A1097" s="369" t="s">
        <v>2241</v>
      </c>
      <c r="B1097" s="366" t="s">
        <v>2242</v>
      </c>
      <c r="C1097" s="367" t="s">
        <v>297</v>
      </c>
      <c r="D1097" s="368">
        <v>10</v>
      </c>
      <c r="E1097" s="370">
        <v>0</v>
      </c>
    </row>
    <row r="1098" spans="1:5">
      <c r="A1098" s="369" t="s">
        <v>2246</v>
      </c>
      <c r="B1098" s="366" t="s">
        <v>1305</v>
      </c>
      <c r="C1098" s="367" t="s">
        <v>634</v>
      </c>
      <c r="D1098" s="368">
        <v>10</v>
      </c>
      <c r="E1098" s="370">
        <v>0</v>
      </c>
    </row>
    <row r="1099" spans="1:5">
      <c r="A1099" s="369" t="s">
        <v>2247</v>
      </c>
      <c r="B1099" s="366" t="s">
        <v>1306</v>
      </c>
      <c r="C1099" s="367" t="s">
        <v>1082</v>
      </c>
      <c r="D1099" s="368">
        <v>10</v>
      </c>
      <c r="E1099" s="370">
        <v>0</v>
      </c>
    </row>
    <row r="1100" spans="1:5">
      <c r="A1100" s="369" t="s">
        <v>2248</v>
      </c>
      <c r="B1100" s="366" t="s">
        <v>1308</v>
      </c>
      <c r="C1100" s="367" t="s">
        <v>479</v>
      </c>
      <c r="D1100" s="368">
        <v>10</v>
      </c>
      <c r="E1100" s="370">
        <v>0</v>
      </c>
    </row>
    <row r="1101" spans="1:5">
      <c r="A1101" s="369" t="s">
        <v>2249</v>
      </c>
      <c r="B1101" s="366" t="s">
        <v>2250</v>
      </c>
      <c r="C1101" s="367" t="s">
        <v>1293</v>
      </c>
      <c r="D1101" s="368">
        <v>10</v>
      </c>
      <c r="E1101" s="370">
        <v>0</v>
      </c>
    </row>
    <row r="1102" spans="1:5">
      <c r="A1102" s="369" t="s">
        <v>2251</v>
      </c>
      <c r="B1102" s="366" t="s">
        <v>2252</v>
      </c>
      <c r="C1102" s="367" t="s">
        <v>4369</v>
      </c>
      <c r="D1102" s="368">
        <v>10</v>
      </c>
      <c r="E1102" s="370">
        <v>0</v>
      </c>
    </row>
    <row r="1103" spans="1:5">
      <c r="A1103" s="369" t="s">
        <v>4458</v>
      </c>
      <c r="B1103" s="366" t="s">
        <v>4382</v>
      </c>
      <c r="C1103" s="367" t="s">
        <v>568</v>
      </c>
      <c r="D1103" s="368">
        <v>10</v>
      </c>
      <c r="E1103" s="370">
        <v>0</v>
      </c>
    </row>
    <row r="1104" spans="1:5">
      <c r="A1104" s="369" t="s">
        <v>2257</v>
      </c>
      <c r="B1104" s="366" t="s">
        <v>1314</v>
      </c>
      <c r="C1104" s="367" t="s">
        <v>542</v>
      </c>
      <c r="D1104" s="368">
        <v>9</v>
      </c>
      <c r="E1104" s="370">
        <v>0</v>
      </c>
    </row>
    <row r="1105" spans="1:5">
      <c r="A1105" s="369" t="s">
        <v>2445</v>
      </c>
      <c r="B1105" s="366" t="s">
        <v>1646</v>
      </c>
      <c r="C1105" s="367" t="s">
        <v>828</v>
      </c>
      <c r="D1105" s="368">
        <v>9</v>
      </c>
      <c r="E1105" s="370">
        <v>0</v>
      </c>
    </row>
    <row r="1106" spans="1:5">
      <c r="A1106" s="369" t="s">
        <v>2258</v>
      </c>
      <c r="B1106" s="366" t="s">
        <v>1318</v>
      </c>
      <c r="C1106" s="367" t="s">
        <v>297</v>
      </c>
      <c r="D1106" s="368">
        <v>9</v>
      </c>
      <c r="E1106" s="370">
        <v>0</v>
      </c>
    </row>
    <row r="1107" spans="1:5">
      <c r="A1107" s="369" t="s">
        <v>2259</v>
      </c>
      <c r="B1107" s="366" t="s">
        <v>1320</v>
      </c>
      <c r="C1107" s="367" t="s">
        <v>297</v>
      </c>
      <c r="D1107" s="368">
        <v>9</v>
      </c>
      <c r="E1107" s="370">
        <v>0</v>
      </c>
    </row>
    <row r="1108" spans="1:5">
      <c r="A1108" s="369" t="s">
        <v>2260</v>
      </c>
      <c r="B1108" s="366" t="s">
        <v>2261</v>
      </c>
      <c r="C1108" s="367" t="s">
        <v>141</v>
      </c>
      <c r="D1108" s="368">
        <v>9</v>
      </c>
      <c r="E1108" s="370">
        <v>0</v>
      </c>
    </row>
    <row r="1109" spans="1:5">
      <c r="A1109" s="369" t="s">
        <v>2373</v>
      </c>
      <c r="B1109" s="366" t="s">
        <v>1489</v>
      </c>
      <c r="C1109" s="367" t="s">
        <v>360</v>
      </c>
      <c r="D1109" s="368">
        <v>9</v>
      </c>
      <c r="E1109" s="370">
        <v>0</v>
      </c>
    </row>
    <row r="1110" spans="1:5">
      <c r="A1110" s="369" t="s">
        <v>2455</v>
      </c>
      <c r="B1110" s="366" t="s">
        <v>1663</v>
      </c>
      <c r="C1110" s="367" t="s">
        <v>348</v>
      </c>
      <c r="D1110" s="368">
        <v>9</v>
      </c>
      <c r="E1110" s="370">
        <v>0</v>
      </c>
    </row>
    <row r="1111" spans="1:5">
      <c r="A1111" s="369" t="s">
        <v>2264</v>
      </c>
      <c r="B1111" s="366" t="s">
        <v>1329</v>
      </c>
      <c r="C1111" s="367" t="s">
        <v>127</v>
      </c>
      <c r="D1111" s="368">
        <v>8.5</v>
      </c>
      <c r="E1111" s="370">
        <v>0</v>
      </c>
    </row>
    <row r="1112" spans="1:5">
      <c r="A1112" s="369" t="s">
        <v>2267</v>
      </c>
      <c r="B1112" s="366" t="s">
        <v>2268</v>
      </c>
      <c r="C1112" s="367" t="s">
        <v>264</v>
      </c>
      <c r="D1112" s="368">
        <v>8</v>
      </c>
      <c r="E1112" s="370">
        <v>0</v>
      </c>
    </row>
    <row r="1113" spans="1:5">
      <c r="A1113" s="369" t="s">
        <v>2269</v>
      </c>
      <c r="B1113" s="366" t="s">
        <v>2270</v>
      </c>
      <c r="C1113" s="367" t="s">
        <v>2271</v>
      </c>
      <c r="D1113" s="368">
        <v>8</v>
      </c>
      <c r="E1113" s="370">
        <v>0</v>
      </c>
    </row>
    <row r="1114" spans="1:5">
      <c r="A1114" s="369" t="s">
        <v>2272</v>
      </c>
      <c r="B1114" s="366" t="s">
        <v>2273</v>
      </c>
      <c r="C1114" s="367" t="s">
        <v>953</v>
      </c>
      <c r="D1114" s="368">
        <v>8</v>
      </c>
      <c r="E1114" s="370">
        <v>0</v>
      </c>
    </row>
    <row r="1115" spans="1:5">
      <c r="A1115" s="369" t="s">
        <v>2274</v>
      </c>
      <c r="B1115" s="366" t="s">
        <v>1421</v>
      </c>
      <c r="C1115" s="367" t="s">
        <v>162</v>
      </c>
      <c r="D1115" s="368">
        <v>8</v>
      </c>
      <c r="E1115" s="370">
        <v>0</v>
      </c>
    </row>
    <row r="1116" spans="1:5">
      <c r="A1116" s="369" t="s">
        <v>2275</v>
      </c>
      <c r="B1116" s="366" t="s">
        <v>1102</v>
      </c>
      <c r="C1116" s="367" t="s">
        <v>737</v>
      </c>
      <c r="D1116" s="368">
        <v>8</v>
      </c>
      <c r="E1116" s="370">
        <v>0</v>
      </c>
    </row>
    <row r="1117" spans="1:5">
      <c r="A1117" s="369" t="s">
        <v>2276</v>
      </c>
      <c r="B1117" s="366" t="s">
        <v>1336</v>
      </c>
      <c r="C1117" s="367" t="s">
        <v>334</v>
      </c>
      <c r="D1117" s="368">
        <v>8</v>
      </c>
      <c r="E1117" s="370">
        <v>0</v>
      </c>
    </row>
    <row r="1118" spans="1:5">
      <c r="A1118" s="369" t="s">
        <v>2279</v>
      </c>
      <c r="B1118" s="366" t="s">
        <v>1436</v>
      </c>
      <c r="C1118" s="367" t="s">
        <v>329</v>
      </c>
      <c r="D1118" s="368">
        <v>8</v>
      </c>
      <c r="E1118" s="370">
        <v>0</v>
      </c>
    </row>
    <row r="1119" spans="1:5">
      <c r="A1119" s="369" t="s">
        <v>2394</v>
      </c>
      <c r="B1119" s="366" t="s">
        <v>1534</v>
      </c>
      <c r="C1119" s="367" t="s">
        <v>326</v>
      </c>
      <c r="D1119" s="368">
        <v>8</v>
      </c>
      <c r="E1119" s="370">
        <v>0</v>
      </c>
    </row>
    <row r="1120" spans="1:5">
      <c r="A1120" s="369" t="s">
        <v>2286</v>
      </c>
      <c r="B1120" s="366" t="s">
        <v>1339</v>
      </c>
      <c r="C1120" s="367" t="s">
        <v>479</v>
      </c>
      <c r="D1120" s="368">
        <v>8</v>
      </c>
      <c r="E1120" s="370">
        <v>0</v>
      </c>
    </row>
    <row r="1121" spans="1:5">
      <c r="A1121" s="369" t="s">
        <v>2287</v>
      </c>
      <c r="B1121" s="366" t="s">
        <v>2288</v>
      </c>
      <c r="C1121" s="367" t="s">
        <v>162</v>
      </c>
      <c r="D1121" s="368">
        <v>8</v>
      </c>
      <c r="E1121" s="370">
        <v>0</v>
      </c>
    </row>
    <row r="1122" spans="1:5">
      <c r="A1122" s="369" t="s">
        <v>2289</v>
      </c>
      <c r="B1122" s="366" t="s">
        <v>2290</v>
      </c>
      <c r="C1122" s="367" t="s">
        <v>714</v>
      </c>
      <c r="D1122" s="368">
        <v>8</v>
      </c>
      <c r="E1122" s="370">
        <v>0</v>
      </c>
    </row>
    <row r="1123" spans="1:5">
      <c r="A1123" s="369" t="s">
        <v>2291</v>
      </c>
      <c r="B1123" s="366" t="s">
        <v>1342</v>
      </c>
      <c r="C1123" s="367" t="s">
        <v>1343</v>
      </c>
      <c r="D1123" s="368">
        <v>8</v>
      </c>
      <c r="E1123" s="370">
        <v>0</v>
      </c>
    </row>
    <row r="1124" spans="1:5">
      <c r="A1124" s="369" t="s">
        <v>2292</v>
      </c>
      <c r="B1124" s="366" t="s">
        <v>1349</v>
      </c>
      <c r="C1124" s="367" t="s">
        <v>224</v>
      </c>
      <c r="D1124" s="368">
        <v>7.5</v>
      </c>
      <c r="E1124" s="370">
        <v>0</v>
      </c>
    </row>
    <row r="1125" spans="1:5">
      <c r="A1125" s="369" t="s">
        <v>2293</v>
      </c>
      <c r="B1125" s="366" t="s">
        <v>1352</v>
      </c>
      <c r="C1125" s="367" t="s">
        <v>101</v>
      </c>
      <c r="D1125" s="368">
        <v>7.5</v>
      </c>
      <c r="E1125" s="370">
        <v>0</v>
      </c>
    </row>
    <row r="1126" spans="1:5">
      <c r="A1126" s="369" t="s">
        <v>2296</v>
      </c>
      <c r="B1126" s="366" t="s">
        <v>1360</v>
      </c>
      <c r="C1126" s="367" t="s">
        <v>542</v>
      </c>
      <c r="D1126" s="368">
        <v>7</v>
      </c>
      <c r="E1126" s="370">
        <v>0</v>
      </c>
    </row>
    <row r="1127" spans="1:5">
      <c r="A1127" s="369" t="s">
        <v>2297</v>
      </c>
      <c r="B1127" s="366" t="s">
        <v>1362</v>
      </c>
      <c r="C1127" s="367" t="s">
        <v>732</v>
      </c>
      <c r="D1127" s="368">
        <v>7</v>
      </c>
      <c r="E1127" s="370">
        <v>0</v>
      </c>
    </row>
    <row r="1128" spans="1:5">
      <c r="A1128" s="369" t="s">
        <v>2298</v>
      </c>
      <c r="B1128" s="366" t="s">
        <v>1365</v>
      </c>
      <c r="C1128" s="367" t="s">
        <v>679</v>
      </c>
      <c r="D1128" s="368">
        <v>7</v>
      </c>
      <c r="E1128" s="370">
        <v>0</v>
      </c>
    </row>
    <row r="1129" spans="1:5">
      <c r="A1129" s="369" t="s">
        <v>2299</v>
      </c>
      <c r="B1129" s="366" t="s">
        <v>1367</v>
      </c>
      <c r="C1129" s="367" t="s">
        <v>523</v>
      </c>
      <c r="D1129" s="368">
        <v>7</v>
      </c>
      <c r="E1129" s="370">
        <v>0</v>
      </c>
    </row>
    <row r="1130" spans="1:5">
      <c r="A1130" s="369" t="s">
        <v>2300</v>
      </c>
      <c r="B1130" s="366" t="s">
        <v>1376</v>
      </c>
      <c r="C1130" s="367" t="s">
        <v>116</v>
      </c>
      <c r="D1130" s="368">
        <v>6.5</v>
      </c>
      <c r="E1130" s="370">
        <v>0</v>
      </c>
    </row>
    <row r="1131" spans="1:5">
      <c r="A1131" s="369" t="s">
        <v>2302</v>
      </c>
      <c r="B1131" s="366" t="s">
        <v>2303</v>
      </c>
      <c r="C1131" s="367" t="s">
        <v>692</v>
      </c>
      <c r="D1131" s="368">
        <v>6</v>
      </c>
      <c r="E1131" s="370">
        <v>0</v>
      </c>
    </row>
    <row r="1132" spans="1:5">
      <c r="A1132" s="369" t="s">
        <v>2304</v>
      </c>
      <c r="B1132" s="366" t="s">
        <v>1381</v>
      </c>
      <c r="C1132" s="367" t="s">
        <v>239</v>
      </c>
      <c r="D1132" s="368">
        <v>6</v>
      </c>
      <c r="E1132" s="370">
        <v>0</v>
      </c>
    </row>
    <row r="1133" spans="1:5">
      <c r="A1133" s="369" t="s">
        <v>2305</v>
      </c>
      <c r="B1133" s="366" t="s">
        <v>1384</v>
      </c>
      <c r="C1133" s="367" t="s">
        <v>577</v>
      </c>
      <c r="D1133" s="368">
        <v>6</v>
      </c>
      <c r="E1133" s="370">
        <v>0</v>
      </c>
    </row>
    <row r="1134" spans="1:5">
      <c r="A1134" s="369" t="s">
        <v>2308</v>
      </c>
      <c r="B1134" s="366" t="s">
        <v>1385</v>
      </c>
      <c r="C1134" s="367" t="s">
        <v>378</v>
      </c>
      <c r="D1134" s="368">
        <v>6</v>
      </c>
      <c r="E1134" s="370">
        <v>0</v>
      </c>
    </row>
    <row r="1135" spans="1:5">
      <c r="A1135" s="369" t="s">
        <v>2310</v>
      </c>
      <c r="B1135" s="366" t="s">
        <v>2311</v>
      </c>
      <c r="C1135" s="367" t="s">
        <v>882</v>
      </c>
      <c r="D1135" s="368">
        <v>6</v>
      </c>
      <c r="E1135" s="370">
        <v>0</v>
      </c>
    </row>
    <row r="1136" spans="1:5">
      <c r="A1136" s="369" t="s">
        <v>2314</v>
      </c>
      <c r="B1136" s="366" t="s">
        <v>1472</v>
      </c>
      <c r="C1136" s="367" t="s">
        <v>860</v>
      </c>
      <c r="D1136" s="368">
        <v>6</v>
      </c>
      <c r="E1136" s="370">
        <v>0</v>
      </c>
    </row>
    <row r="1137" spans="1:5">
      <c r="A1137" s="369" t="s">
        <v>2317</v>
      </c>
      <c r="B1137" s="366" t="s">
        <v>1392</v>
      </c>
      <c r="C1137" s="367" t="s">
        <v>227</v>
      </c>
      <c r="D1137" s="368">
        <v>6</v>
      </c>
      <c r="E1137" s="370">
        <v>0</v>
      </c>
    </row>
    <row r="1138" spans="1:5">
      <c r="A1138" s="369" t="s">
        <v>2318</v>
      </c>
      <c r="B1138" s="366" t="s">
        <v>1395</v>
      </c>
      <c r="C1138" s="367" t="s">
        <v>464</v>
      </c>
      <c r="D1138" s="368">
        <v>6</v>
      </c>
      <c r="E1138" s="370">
        <v>0</v>
      </c>
    </row>
    <row r="1139" spans="1:5">
      <c r="A1139" s="369" t="s">
        <v>2321</v>
      </c>
      <c r="B1139" s="366" t="s">
        <v>1396</v>
      </c>
      <c r="C1139" s="367" t="s">
        <v>1293</v>
      </c>
      <c r="D1139" s="368">
        <v>6</v>
      </c>
      <c r="E1139" s="370">
        <v>0</v>
      </c>
    </row>
    <row r="1140" spans="1:5">
      <c r="A1140" s="369" t="s">
        <v>2324</v>
      </c>
      <c r="B1140" s="366" t="s">
        <v>2325</v>
      </c>
      <c r="C1140" s="367" t="s">
        <v>695</v>
      </c>
      <c r="D1140" s="368">
        <v>6</v>
      </c>
      <c r="E1140" s="370">
        <v>0</v>
      </c>
    </row>
    <row r="1141" spans="1:5">
      <c r="A1141" s="369" t="s">
        <v>2327</v>
      </c>
      <c r="B1141" s="366" t="s">
        <v>2328</v>
      </c>
      <c r="C1141" s="367" t="s">
        <v>828</v>
      </c>
      <c r="D1141" s="368">
        <v>6</v>
      </c>
      <c r="E1141" s="370">
        <v>0</v>
      </c>
    </row>
    <row r="1142" spans="1:5">
      <c r="A1142" s="369" t="s">
        <v>2329</v>
      </c>
      <c r="B1142" s="366" t="s">
        <v>2330</v>
      </c>
      <c r="C1142" s="367" t="s">
        <v>149</v>
      </c>
      <c r="D1142" s="368">
        <v>6</v>
      </c>
      <c r="E1142" s="370">
        <v>0</v>
      </c>
    </row>
    <row r="1143" spans="1:5">
      <c r="A1143" s="369" t="s">
        <v>2331</v>
      </c>
      <c r="B1143" s="366" t="s">
        <v>2332</v>
      </c>
      <c r="C1143" s="367" t="s">
        <v>737</v>
      </c>
      <c r="D1143" s="368">
        <v>6</v>
      </c>
      <c r="E1143" s="370">
        <v>0</v>
      </c>
    </row>
    <row r="1144" spans="1:5">
      <c r="A1144" s="369" t="s">
        <v>2335</v>
      </c>
      <c r="B1144" s="366" t="s">
        <v>2336</v>
      </c>
      <c r="C1144" s="367" t="s">
        <v>2167</v>
      </c>
      <c r="D1144" s="368">
        <v>6</v>
      </c>
      <c r="E1144" s="370">
        <v>0</v>
      </c>
    </row>
    <row r="1145" spans="1:5">
      <c r="A1145" s="369" t="s">
        <v>2337</v>
      </c>
      <c r="B1145" s="366" t="s">
        <v>1404</v>
      </c>
      <c r="C1145" s="367" t="s">
        <v>141</v>
      </c>
      <c r="D1145" s="368">
        <v>5.5</v>
      </c>
      <c r="E1145" s="370">
        <v>0</v>
      </c>
    </row>
    <row r="1146" spans="1:5">
      <c r="A1146" s="369" t="s">
        <v>2339</v>
      </c>
      <c r="B1146" s="366" t="s">
        <v>1415</v>
      </c>
      <c r="C1146" s="367" t="s">
        <v>97</v>
      </c>
      <c r="D1146" s="368">
        <v>5</v>
      </c>
      <c r="E1146" s="370">
        <v>0</v>
      </c>
    </row>
    <row r="1147" spans="1:5">
      <c r="A1147" s="369" t="s">
        <v>2340</v>
      </c>
      <c r="B1147" s="366" t="s">
        <v>1417</v>
      </c>
      <c r="C1147" s="367" t="s">
        <v>840</v>
      </c>
      <c r="D1147" s="368">
        <v>5</v>
      </c>
      <c r="E1147" s="370">
        <v>0</v>
      </c>
    </row>
    <row r="1148" spans="1:5">
      <c r="A1148" s="369" t="s">
        <v>2341</v>
      </c>
      <c r="B1148" s="366" t="s">
        <v>1419</v>
      </c>
      <c r="C1148" s="367" t="s">
        <v>348</v>
      </c>
      <c r="D1148" s="368">
        <v>5</v>
      </c>
      <c r="E1148" s="370">
        <v>0</v>
      </c>
    </row>
    <row r="1149" spans="1:5">
      <c r="A1149" s="369" t="s">
        <v>2342</v>
      </c>
      <c r="B1149" s="366" t="s">
        <v>1423</v>
      </c>
      <c r="C1149" s="367" t="s">
        <v>774</v>
      </c>
      <c r="D1149" s="368">
        <v>5</v>
      </c>
      <c r="E1149" s="370">
        <v>0</v>
      </c>
    </row>
    <row r="1150" spans="1:5">
      <c r="A1150" s="369" t="s">
        <v>2343</v>
      </c>
      <c r="B1150" s="366" t="s">
        <v>1425</v>
      </c>
      <c r="C1150" s="367" t="s">
        <v>1157</v>
      </c>
      <c r="D1150" s="368">
        <v>5</v>
      </c>
      <c r="E1150" s="370">
        <v>0</v>
      </c>
    </row>
    <row r="1151" spans="1:5">
      <c r="A1151" s="369" t="s">
        <v>2344</v>
      </c>
      <c r="B1151" s="366" t="s">
        <v>1427</v>
      </c>
      <c r="C1151" s="367" t="s">
        <v>840</v>
      </c>
      <c r="D1151" s="368">
        <v>5</v>
      </c>
      <c r="E1151" s="370">
        <v>0</v>
      </c>
    </row>
    <row r="1152" spans="1:5">
      <c r="A1152" s="369" t="s">
        <v>2345</v>
      </c>
      <c r="B1152" s="366" t="s">
        <v>1434</v>
      </c>
      <c r="C1152" s="367" t="s">
        <v>695</v>
      </c>
      <c r="D1152" s="368">
        <v>5</v>
      </c>
      <c r="E1152" s="370">
        <v>0</v>
      </c>
    </row>
    <row r="1153" spans="1:5">
      <c r="A1153" s="369" t="s">
        <v>2346</v>
      </c>
      <c r="B1153" s="366" t="s">
        <v>1435</v>
      </c>
      <c r="C1153" s="367" t="s">
        <v>4379</v>
      </c>
      <c r="D1153" s="368">
        <v>5</v>
      </c>
      <c r="E1153" s="370">
        <v>0</v>
      </c>
    </row>
    <row r="1154" spans="1:5">
      <c r="A1154" s="369" t="s">
        <v>2347</v>
      </c>
      <c r="B1154" s="366" t="s">
        <v>1439</v>
      </c>
      <c r="C1154" s="367" t="s">
        <v>953</v>
      </c>
      <c r="D1154" s="368">
        <v>5</v>
      </c>
      <c r="E1154" s="370">
        <v>0</v>
      </c>
    </row>
    <row r="1155" spans="1:5">
      <c r="A1155" s="369" t="s">
        <v>2348</v>
      </c>
      <c r="B1155" s="366" t="s">
        <v>1441</v>
      </c>
      <c r="C1155" s="367" t="s">
        <v>311</v>
      </c>
      <c r="D1155" s="368">
        <v>5</v>
      </c>
      <c r="E1155" s="370">
        <v>0</v>
      </c>
    </row>
    <row r="1156" spans="1:5">
      <c r="A1156" s="369" t="s">
        <v>2350</v>
      </c>
      <c r="B1156" s="366" t="s">
        <v>2351</v>
      </c>
      <c r="C1156" s="367" t="s">
        <v>497</v>
      </c>
      <c r="D1156" s="368">
        <v>5</v>
      </c>
      <c r="E1156" s="370">
        <v>0</v>
      </c>
    </row>
    <row r="1157" spans="1:5">
      <c r="A1157" s="369" t="s">
        <v>2352</v>
      </c>
      <c r="B1157" s="366" t="s">
        <v>1447</v>
      </c>
      <c r="C1157" s="367" t="s">
        <v>170</v>
      </c>
      <c r="D1157" s="368">
        <v>5</v>
      </c>
      <c r="E1157" s="370">
        <v>0</v>
      </c>
    </row>
    <row r="1158" spans="1:5">
      <c r="A1158" s="369" t="s">
        <v>2353</v>
      </c>
      <c r="B1158" s="366" t="s">
        <v>1449</v>
      </c>
      <c r="C1158" s="367" t="s">
        <v>4379</v>
      </c>
      <c r="D1158" s="368">
        <v>5</v>
      </c>
      <c r="E1158" s="370">
        <v>0</v>
      </c>
    </row>
    <row r="1159" spans="1:5">
      <c r="A1159" s="369" t="s">
        <v>2354</v>
      </c>
      <c r="B1159" s="366" t="s">
        <v>1452</v>
      </c>
      <c r="C1159" s="367" t="s">
        <v>139</v>
      </c>
      <c r="D1159" s="368">
        <v>4.5</v>
      </c>
      <c r="E1159" s="370">
        <v>0</v>
      </c>
    </row>
    <row r="1160" spans="1:5">
      <c r="A1160" s="369" t="s">
        <v>2355</v>
      </c>
      <c r="B1160" s="366" t="s">
        <v>1454</v>
      </c>
      <c r="C1160" s="367" t="s">
        <v>497</v>
      </c>
      <c r="D1160" s="368">
        <v>4.5</v>
      </c>
      <c r="E1160" s="370">
        <v>0</v>
      </c>
    </row>
    <row r="1161" spans="1:5">
      <c r="A1161" s="369" t="s">
        <v>2356</v>
      </c>
      <c r="B1161" s="366" t="s">
        <v>1456</v>
      </c>
      <c r="C1161" s="367" t="s">
        <v>224</v>
      </c>
      <c r="D1161" s="368">
        <v>4.5</v>
      </c>
      <c r="E1161" s="370">
        <v>0</v>
      </c>
    </row>
    <row r="1162" spans="1:5">
      <c r="A1162" s="369" t="s">
        <v>2357</v>
      </c>
      <c r="B1162" s="366" t="s">
        <v>1459</v>
      </c>
      <c r="C1162" s="367" t="s">
        <v>201</v>
      </c>
      <c r="D1162" s="368">
        <v>4.5</v>
      </c>
      <c r="E1162" s="370">
        <v>0</v>
      </c>
    </row>
    <row r="1163" spans="1:5">
      <c r="A1163" s="369" t="s">
        <v>2358</v>
      </c>
      <c r="B1163" s="366" t="s">
        <v>1461</v>
      </c>
      <c r="C1163" s="367" t="s">
        <v>127</v>
      </c>
      <c r="D1163" s="368">
        <v>4.5</v>
      </c>
      <c r="E1163" s="370">
        <v>0</v>
      </c>
    </row>
    <row r="1164" spans="1:5">
      <c r="A1164" s="369" t="s">
        <v>2359</v>
      </c>
      <c r="B1164" s="366" t="s">
        <v>1465</v>
      </c>
      <c r="C1164" s="367" t="s">
        <v>4369</v>
      </c>
      <c r="D1164" s="368">
        <v>4</v>
      </c>
      <c r="E1164" s="370">
        <v>0</v>
      </c>
    </row>
    <row r="1165" spans="1:5">
      <c r="A1165" s="369" t="s">
        <v>2360</v>
      </c>
      <c r="B1165" s="366" t="s">
        <v>1470</v>
      </c>
      <c r="C1165" s="367" t="s">
        <v>222</v>
      </c>
      <c r="D1165" s="368">
        <v>4</v>
      </c>
      <c r="E1165" s="370">
        <v>0</v>
      </c>
    </row>
    <row r="1166" spans="1:5">
      <c r="A1166" s="369" t="s">
        <v>2361</v>
      </c>
      <c r="B1166" s="366" t="s">
        <v>2362</v>
      </c>
      <c r="C1166" s="367" t="s">
        <v>520</v>
      </c>
      <c r="D1166" s="368">
        <v>4</v>
      </c>
      <c r="E1166" s="370">
        <v>0</v>
      </c>
    </row>
    <row r="1167" spans="1:5">
      <c r="A1167" s="369" t="s">
        <v>2364</v>
      </c>
      <c r="B1167" s="366" t="s">
        <v>2365</v>
      </c>
      <c r="C1167" s="367" t="s">
        <v>695</v>
      </c>
      <c r="D1167" s="368">
        <v>4</v>
      </c>
      <c r="E1167" s="370">
        <v>0</v>
      </c>
    </row>
    <row r="1168" spans="1:5">
      <c r="A1168" s="369" t="s">
        <v>2366</v>
      </c>
      <c r="B1168" s="366" t="s">
        <v>1474</v>
      </c>
      <c r="C1168" s="367" t="s">
        <v>1475</v>
      </c>
      <c r="D1168" s="368">
        <v>4</v>
      </c>
      <c r="E1168" s="370">
        <v>0</v>
      </c>
    </row>
    <row r="1169" spans="1:5">
      <c r="A1169" s="369" t="s">
        <v>2367</v>
      </c>
      <c r="B1169" s="366" t="s">
        <v>1478</v>
      </c>
      <c r="C1169" s="367" t="s">
        <v>297</v>
      </c>
      <c r="D1169" s="368">
        <v>4</v>
      </c>
      <c r="E1169" s="370">
        <v>0</v>
      </c>
    </row>
    <row r="1170" spans="1:5">
      <c r="A1170" s="369" t="s">
        <v>2368</v>
      </c>
      <c r="B1170" s="366" t="s">
        <v>1480</v>
      </c>
      <c r="C1170" s="367" t="s">
        <v>719</v>
      </c>
      <c r="D1170" s="368">
        <v>4</v>
      </c>
      <c r="E1170" s="370">
        <v>0</v>
      </c>
    </row>
    <row r="1171" spans="1:5">
      <c r="A1171" s="369" t="s">
        <v>2369</v>
      </c>
      <c r="B1171" s="366" t="s">
        <v>2370</v>
      </c>
      <c r="C1171" s="367" t="s">
        <v>821</v>
      </c>
      <c r="D1171" s="368">
        <v>4</v>
      </c>
      <c r="E1171" s="370">
        <v>0</v>
      </c>
    </row>
    <row r="1172" spans="1:5">
      <c r="A1172" s="369" t="s">
        <v>2371</v>
      </c>
      <c r="B1172" s="366" t="s">
        <v>1482</v>
      </c>
      <c r="C1172" s="367" t="s">
        <v>692</v>
      </c>
      <c r="D1172" s="368">
        <v>4</v>
      </c>
      <c r="E1172" s="370">
        <v>0</v>
      </c>
    </row>
    <row r="1173" spans="1:5">
      <c r="A1173" s="369" t="s">
        <v>2372</v>
      </c>
      <c r="B1173" s="366" t="s">
        <v>1487</v>
      </c>
      <c r="C1173" s="367" t="s">
        <v>489</v>
      </c>
      <c r="D1173" s="368">
        <v>4</v>
      </c>
      <c r="E1173" s="370">
        <v>0</v>
      </c>
    </row>
    <row r="1174" spans="1:5">
      <c r="A1174" s="369" t="s">
        <v>2374</v>
      </c>
      <c r="B1174" s="366" t="s">
        <v>2375</v>
      </c>
      <c r="C1174" s="367" t="s">
        <v>737</v>
      </c>
      <c r="D1174" s="368">
        <v>4</v>
      </c>
      <c r="E1174" s="370">
        <v>0</v>
      </c>
    </row>
    <row r="1175" spans="1:5">
      <c r="A1175" s="369" t="s">
        <v>2377</v>
      </c>
      <c r="B1175" s="366" t="s">
        <v>1494</v>
      </c>
      <c r="C1175" s="367" t="s">
        <v>172</v>
      </c>
      <c r="D1175" s="368">
        <v>4</v>
      </c>
      <c r="E1175" s="370">
        <v>0</v>
      </c>
    </row>
    <row r="1176" spans="1:5">
      <c r="A1176" s="369" t="s">
        <v>2378</v>
      </c>
      <c r="B1176" s="366" t="s">
        <v>1495</v>
      </c>
      <c r="C1176" s="367" t="s">
        <v>4379</v>
      </c>
      <c r="D1176" s="368">
        <v>4</v>
      </c>
      <c r="E1176" s="370">
        <v>0</v>
      </c>
    </row>
    <row r="1177" spans="1:5">
      <c r="A1177" s="369" t="s">
        <v>2379</v>
      </c>
      <c r="B1177" s="366" t="s">
        <v>1500</v>
      </c>
      <c r="C1177" s="367" t="s">
        <v>497</v>
      </c>
      <c r="D1177" s="368">
        <v>3.5</v>
      </c>
      <c r="E1177" s="370">
        <v>0</v>
      </c>
    </row>
    <row r="1178" spans="1:5">
      <c r="A1178" s="369" t="s">
        <v>2380</v>
      </c>
      <c r="B1178" s="366" t="s">
        <v>1502</v>
      </c>
      <c r="C1178" s="367" t="s">
        <v>497</v>
      </c>
      <c r="D1178" s="368">
        <v>3.5</v>
      </c>
      <c r="E1178" s="370">
        <v>0</v>
      </c>
    </row>
    <row r="1179" spans="1:5">
      <c r="A1179" s="369" t="s">
        <v>2381</v>
      </c>
      <c r="B1179" s="366" t="s">
        <v>1506</v>
      </c>
      <c r="C1179" s="367" t="s">
        <v>348</v>
      </c>
      <c r="D1179" s="368">
        <v>3</v>
      </c>
      <c r="E1179" s="370">
        <v>0</v>
      </c>
    </row>
    <row r="1180" spans="1:5">
      <c r="A1180" s="369" t="s">
        <v>2382</v>
      </c>
      <c r="B1180" s="366" t="s">
        <v>1508</v>
      </c>
      <c r="C1180" s="367" t="s">
        <v>348</v>
      </c>
      <c r="D1180" s="368">
        <v>3</v>
      </c>
      <c r="E1180" s="370">
        <v>0</v>
      </c>
    </row>
    <row r="1181" spans="1:5">
      <c r="A1181" s="369" t="s">
        <v>2383</v>
      </c>
      <c r="B1181" s="366" t="s">
        <v>1509</v>
      </c>
      <c r="C1181" s="367" t="s">
        <v>634</v>
      </c>
      <c r="D1181" s="368">
        <v>3</v>
      </c>
      <c r="E1181" s="370">
        <v>0</v>
      </c>
    </row>
    <row r="1182" spans="1:5">
      <c r="A1182" s="369" t="s">
        <v>2384</v>
      </c>
      <c r="B1182" s="366" t="s">
        <v>1511</v>
      </c>
      <c r="C1182" s="367" t="s">
        <v>121</v>
      </c>
      <c r="D1182" s="368">
        <v>3</v>
      </c>
      <c r="E1182" s="370">
        <v>0</v>
      </c>
    </row>
    <row r="1183" spans="1:5">
      <c r="A1183" s="369" t="s">
        <v>2385</v>
      </c>
      <c r="B1183" s="366" t="s">
        <v>1512</v>
      </c>
      <c r="C1183" s="367" t="s">
        <v>953</v>
      </c>
      <c r="D1183" s="368">
        <v>3</v>
      </c>
      <c r="E1183" s="370">
        <v>0</v>
      </c>
    </row>
    <row r="1184" spans="1:5">
      <c r="A1184" s="369" t="s">
        <v>2386</v>
      </c>
      <c r="B1184" s="366" t="s">
        <v>1514</v>
      </c>
      <c r="C1184" s="367" t="s">
        <v>114</v>
      </c>
      <c r="D1184" s="368">
        <v>3</v>
      </c>
      <c r="E1184" s="370">
        <v>0</v>
      </c>
    </row>
    <row r="1185" spans="1:5">
      <c r="A1185" s="369" t="s">
        <v>2387</v>
      </c>
      <c r="B1185" s="366" t="s">
        <v>1517</v>
      </c>
      <c r="C1185" s="367" t="s">
        <v>227</v>
      </c>
      <c r="D1185" s="368">
        <v>3</v>
      </c>
      <c r="E1185" s="370">
        <v>0</v>
      </c>
    </row>
    <row r="1186" spans="1:5">
      <c r="A1186" s="369" t="s">
        <v>2388</v>
      </c>
      <c r="B1186" s="366" t="s">
        <v>1520</v>
      </c>
      <c r="C1186" s="367" t="s">
        <v>542</v>
      </c>
      <c r="D1186" s="368">
        <v>3</v>
      </c>
      <c r="E1186" s="370">
        <v>0</v>
      </c>
    </row>
    <row r="1187" spans="1:5">
      <c r="A1187" s="369" t="s">
        <v>2389</v>
      </c>
      <c r="B1187" s="366" t="s">
        <v>1522</v>
      </c>
      <c r="C1187" s="367" t="s">
        <v>4379</v>
      </c>
      <c r="D1187" s="368">
        <v>3</v>
      </c>
      <c r="E1187" s="370">
        <v>0</v>
      </c>
    </row>
    <row r="1188" spans="1:5">
      <c r="A1188" s="369" t="s">
        <v>2390</v>
      </c>
      <c r="B1188" s="366" t="s">
        <v>1524</v>
      </c>
      <c r="C1188" s="367" t="s">
        <v>119</v>
      </c>
      <c r="D1188" s="368">
        <v>3</v>
      </c>
      <c r="E1188" s="370">
        <v>0</v>
      </c>
    </row>
    <row r="1189" spans="1:5">
      <c r="A1189" s="369" t="s">
        <v>2391</v>
      </c>
      <c r="B1189" s="366" t="s">
        <v>1526</v>
      </c>
      <c r="C1189" s="367" t="s">
        <v>112</v>
      </c>
      <c r="D1189" s="368">
        <v>3</v>
      </c>
      <c r="E1189" s="370">
        <v>0</v>
      </c>
    </row>
    <row r="1190" spans="1:5">
      <c r="A1190" s="369" t="s">
        <v>2392</v>
      </c>
      <c r="B1190" s="366" t="s">
        <v>1529</v>
      </c>
      <c r="C1190" s="367" t="s">
        <v>311</v>
      </c>
      <c r="D1190" s="368">
        <v>3</v>
      </c>
      <c r="E1190" s="370">
        <v>0</v>
      </c>
    </row>
    <row r="1191" spans="1:5">
      <c r="A1191" s="369" t="s">
        <v>2395</v>
      </c>
      <c r="B1191" s="366" t="s">
        <v>1535</v>
      </c>
      <c r="C1191" s="367" t="s">
        <v>170</v>
      </c>
      <c r="D1191" s="368">
        <v>3</v>
      </c>
      <c r="E1191" s="370">
        <v>0</v>
      </c>
    </row>
    <row r="1192" spans="1:5">
      <c r="A1192" s="369" t="s">
        <v>2396</v>
      </c>
      <c r="B1192" s="366" t="s">
        <v>1537</v>
      </c>
      <c r="C1192" s="367" t="s">
        <v>1343</v>
      </c>
      <c r="D1192" s="368">
        <v>3</v>
      </c>
      <c r="E1192" s="370">
        <v>0</v>
      </c>
    </row>
    <row r="1193" spans="1:5">
      <c r="A1193" s="369" t="s">
        <v>2397</v>
      </c>
      <c r="B1193" s="366" t="s">
        <v>1538</v>
      </c>
      <c r="C1193" s="367" t="s">
        <v>1343</v>
      </c>
      <c r="D1193" s="368">
        <v>3</v>
      </c>
      <c r="E1193" s="370">
        <v>0</v>
      </c>
    </row>
    <row r="1194" spans="1:5">
      <c r="A1194" s="369" t="s">
        <v>2398</v>
      </c>
      <c r="B1194" s="366" t="s">
        <v>1540</v>
      </c>
      <c r="C1194" s="367" t="s">
        <v>227</v>
      </c>
      <c r="D1194" s="368">
        <v>3</v>
      </c>
      <c r="E1194" s="370">
        <v>0</v>
      </c>
    </row>
    <row r="1195" spans="1:5">
      <c r="A1195" s="369" t="s">
        <v>2399</v>
      </c>
      <c r="B1195" s="366" t="s">
        <v>1542</v>
      </c>
      <c r="C1195" s="367" t="s">
        <v>297</v>
      </c>
      <c r="D1195" s="368">
        <v>3</v>
      </c>
      <c r="E1195" s="370">
        <v>0</v>
      </c>
    </row>
    <row r="1196" spans="1:5">
      <c r="A1196" s="369" t="s">
        <v>2400</v>
      </c>
      <c r="B1196" s="366" t="s">
        <v>1544</v>
      </c>
      <c r="C1196" s="367" t="s">
        <v>559</v>
      </c>
      <c r="D1196" s="368">
        <v>3</v>
      </c>
      <c r="E1196" s="370">
        <v>0</v>
      </c>
    </row>
    <row r="1197" spans="1:5">
      <c r="A1197" s="369" t="s">
        <v>2401</v>
      </c>
      <c r="B1197" s="366" t="s">
        <v>1546</v>
      </c>
      <c r="C1197" s="367" t="s">
        <v>162</v>
      </c>
      <c r="D1197" s="368">
        <v>3</v>
      </c>
      <c r="E1197" s="370">
        <v>0</v>
      </c>
    </row>
    <row r="1198" spans="1:5">
      <c r="A1198" s="369" t="s">
        <v>2402</v>
      </c>
      <c r="B1198" s="366" t="s">
        <v>1548</v>
      </c>
      <c r="C1198" s="367" t="s">
        <v>207</v>
      </c>
      <c r="D1198" s="368">
        <v>3</v>
      </c>
      <c r="E1198" s="370">
        <v>0</v>
      </c>
    </row>
    <row r="1199" spans="1:5">
      <c r="A1199" s="369" t="s">
        <v>2403</v>
      </c>
      <c r="B1199" s="366" t="s">
        <v>1549</v>
      </c>
      <c r="C1199" s="367" t="s">
        <v>160</v>
      </c>
      <c r="D1199" s="368">
        <v>3</v>
      </c>
      <c r="E1199" s="370">
        <v>0</v>
      </c>
    </row>
    <row r="1200" spans="1:5">
      <c r="A1200" s="369" t="s">
        <v>2405</v>
      </c>
      <c r="B1200" s="366" t="s">
        <v>1554</v>
      </c>
      <c r="C1200" s="367" t="s">
        <v>953</v>
      </c>
      <c r="D1200" s="368">
        <v>3</v>
      </c>
      <c r="E1200" s="370">
        <v>0</v>
      </c>
    </row>
    <row r="1201" spans="1:5">
      <c r="A1201" s="369" t="s">
        <v>2406</v>
      </c>
      <c r="B1201" s="366" t="s">
        <v>1557</v>
      </c>
      <c r="C1201" s="367" t="s">
        <v>292</v>
      </c>
      <c r="D1201" s="368">
        <v>3</v>
      </c>
      <c r="E1201" s="370">
        <v>0</v>
      </c>
    </row>
    <row r="1202" spans="1:5">
      <c r="A1202" s="369" t="s">
        <v>2407</v>
      </c>
      <c r="B1202" s="366" t="s">
        <v>1559</v>
      </c>
      <c r="C1202" s="367" t="s">
        <v>840</v>
      </c>
      <c r="D1202" s="368">
        <v>3</v>
      </c>
      <c r="E1202" s="370">
        <v>0</v>
      </c>
    </row>
    <row r="1203" spans="1:5">
      <c r="A1203" s="369" t="s">
        <v>2408</v>
      </c>
      <c r="B1203" s="366" t="s">
        <v>1560</v>
      </c>
      <c r="C1203" s="367" t="s">
        <v>840</v>
      </c>
      <c r="D1203" s="368">
        <v>3</v>
      </c>
      <c r="E1203" s="370">
        <v>0</v>
      </c>
    </row>
    <row r="1204" spans="1:5">
      <c r="A1204" s="369" t="s">
        <v>2409</v>
      </c>
      <c r="B1204" s="366" t="s">
        <v>1561</v>
      </c>
      <c r="C1204" s="367" t="s">
        <v>165</v>
      </c>
      <c r="D1204" s="368">
        <v>3</v>
      </c>
      <c r="E1204" s="370">
        <v>0</v>
      </c>
    </row>
    <row r="1205" spans="1:5">
      <c r="A1205" s="369" t="s">
        <v>2410</v>
      </c>
      <c r="B1205" s="366" t="s">
        <v>1566</v>
      </c>
      <c r="C1205" s="367" t="s">
        <v>537</v>
      </c>
      <c r="D1205" s="368">
        <v>2.5</v>
      </c>
      <c r="E1205" s="370">
        <v>0</v>
      </c>
    </row>
    <row r="1206" spans="1:5">
      <c r="A1206" s="369" t="s">
        <v>2411</v>
      </c>
      <c r="B1206" s="366" t="s">
        <v>893</v>
      </c>
      <c r="C1206" s="367" t="s">
        <v>634</v>
      </c>
      <c r="D1206" s="368">
        <v>2.5</v>
      </c>
      <c r="E1206" s="370">
        <v>0</v>
      </c>
    </row>
    <row r="1207" spans="1:5">
      <c r="A1207" s="369" t="s">
        <v>2412</v>
      </c>
      <c r="B1207" s="366" t="s">
        <v>1579</v>
      </c>
      <c r="C1207" s="367" t="s">
        <v>145</v>
      </c>
      <c r="D1207" s="368">
        <v>2.5</v>
      </c>
      <c r="E1207" s="370">
        <v>0</v>
      </c>
    </row>
    <row r="1208" spans="1:5">
      <c r="A1208" s="369" t="s">
        <v>2413</v>
      </c>
      <c r="B1208" s="366" t="s">
        <v>1581</v>
      </c>
      <c r="C1208" s="367" t="s">
        <v>123</v>
      </c>
      <c r="D1208" s="368">
        <v>2.5</v>
      </c>
      <c r="E1208" s="370">
        <v>0</v>
      </c>
    </row>
    <row r="1209" spans="1:5">
      <c r="A1209" s="369" t="s">
        <v>2414</v>
      </c>
      <c r="B1209" s="366" t="s">
        <v>1583</v>
      </c>
      <c r="C1209" s="367" t="s">
        <v>141</v>
      </c>
      <c r="D1209" s="368">
        <v>2.5</v>
      </c>
      <c r="E1209" s="370">
        <v>0</v>
      </c>
    </row>
    <row r="1210" spans="1:5">
      <c r="A1210" s="369" t="s">
        <v>2415</v>
      </c>
      <c r="B1210" s="366" t="s">
        <v>1590</v>
      </c>
      <c r="C1210" s="367" t="s">
        <v>243</v>
      </c>
      <c r="D1210" s="368">
        <v>2</v>
      </c>
      <c r="E1210" s="370">
        <v>0</v>
      </c>
    </row>
    <row r="1211" spans="1:5">
      <c r="A1211" s="369" t="s">
        <v>2416</v>
      </c>
      <c r="B1211" s="366" t="s">
        <v>1592</v>
      </c>
      <c r="C1211" s="367" t="s">
        <v>484</v>
      </c>
      <c r="D1211" s="368">
        <v>2</v>
      </c>
      <c r="E1211" s="370">
        <v>0</v>
      </c>
    </row>
    <row r="1212" spans="1:5">
      <c r="A1212" s="369" t="s">
        <v>2417</v>
      </c>
      <c r="B1212" s="366" t="s">
        <v>1594</v>
      </c>
      <c r="C1212" s="367" t="s">
        <v>774</v>
      </c>
      <c r="D1212" s="368">
        <v>2</v>
      </c>
      <c r="E1212" s="370">
        <v>0</v>
      </c>
    </row>
    <row r="1213" spans="1:5">
      <c r="A1213" s="369" t="s">
        <v>2418</v>
      </c>
      <c r="B1213" s="366" t="s">
        <v>1595</v>
      </c>
      <c r="C1213" s="367" t="s">
        <v>181</v>
      </c>
      <c r="D1213" s="368">
        <v>2</v>
      </c>
      <c r="E1213" s="370">
        <v>0</v>
      </c>
    </row>
    <row r="1214" spans="1:5">
      <c r="A1214" s="369" t="s">
        <v>2419</v>
      </c>
      <c r="B1214" s="366" t="s">
        <v>1689</v>
      </c>
      <c r="C1214" s="367" t="s">
        <v>719</v>
      </c>
      <c r="D1214" s="368">
        <v>2</v>
      </c>
      <c r="E1214" s="370">
        <v>0</v>
      </c>
    </row>
    <row r="1215" spans="1:5">
      <c r="A1215" s="369" t="s">
        <v>2420</v>
      </c>
      <c r="B1215" s="366" t="s">
        <v>1598</v>
      </c>
      <c r="C1215" s="367" t="s">
        <v>207</v>
      </c>
      <c r="D1215" s="368">
        <v>2</v>
      </c>
      <c r="E1215" s="370">
        <v>0</v>
      </c>
    </row>
    <row r="1216" spans="1:5">
      <c r="A1216" s="369" t="s">
        <v>2421</v>
      </c>
      <c r="B1216" s="366" t="s">
        <v>1599</v>
      </c>
      <c r="C1216" s="367" t="s">
        <v>331</v>
      </c>
      <c r="D1216" s="368">
        <v>2</v>
      </c>
      <c r="E1216" s="370">
        <v>0</v>
      </c>
    </row>
    <row r="1217" spans="1:5">
      <c r="A1217" s="369" t="s">
        <v>2422</v>
      </c>
      <c r="B1217" s="366" t="s">
        <v>1604</v>
      </c>
      <c r="C1217" s="367" t="s">
        <v>107</v>
      </c>
      <c r="D1217" s="368">
        <v>2</v>
      </c>
      <c r="E1217" s="370">
        <v>0</v>
      </c>
    </row>
    <row r="1218" spans="1:5">
      <c r="A1218" s="369" t="s">
        <v>2423</v>
      </c>
      <c r="B1218" s="366" t="s">
        <v>2424</v>
      </c>
      <c r="C1218" s="367" t="s">
        <v>101</v>
      </c>
      <c r="D1218" s="368">
        <v>2</v>
      </c>
      <c r="E1218" s="370">
        <v>0</v>
      </c>
    </row>
    <row r="1219" spans="1:5">
      <c r="A1219" s="369" t="s">
        <v>2425</v>
      </c>
      <c r="B1219" s="366" t="s">
        <v>1609</v>
      </c>
      <c r="C1219" s="367" t="s">
        <v>311</v>
      </c>
      <c r="D1219" s="368">
        <v>2</v>
      </c>
      <c r="E1219" s="370">
        <v>0</v>
      </c>
    </row>
    <row r="1220" spans="1:5">
      <c r="A1220" s="369" t="s">
        <v>2427</v>
      </c>
      <c r="B1220" s="366" t="s">
        <v>1611</v>
      </c>
      <c r="C1220" s="367" t="s">
        <v>828</v>
      </c>
      <c r="D1220" s="368">
        <v>2</v>
      </c>
      <c r="E1220" s="370">
        <v>0</v>
      </c>
    </row>
    <row r="1221" spans="1:5">
      <c r="A1221" s="369" t="s">
        <v>2429</v>
      </c>
      <c r="B1221" s="366" t="s">
        <v>1619</v>
      </c>
      <c r="C1221" s="367" t="s">
        <v>717</v>
      </c>
      <c r="D1221" s="368">
        <v>2</v>
      </c>
      <c r="E1221" s="370">
        <v>0</v>
      </c>
    </row>
    <row r="1222" spans="1:5">
      <c r="A1222" s="369" t="s">
        <v>2430</v>
      </c>
      <c r="B1222" s="366" t="s">
        <v>1623</v>
      </c>
      <c r="C1222" s="367" t="s">
        <v>4379</v>
      </c>
      <c r="D1222" s="368">
        <v>2</v>
      </c>
      <c r="E1222" s="370">
        <v>0</v>
      </c>
    </row>
    <row r="1223" spans="1:5">
      <c r="A1223" s="369" t="s">
        <v>2431</v>
      </c>
      <c r="B1223" s="366" t="s">
        <v>1624</v>
      </c>
      <c r="C1223" s="367" t="s">
        <v>170</v>
      </c>
      <c r="D1223" s="368">
        <v>2</v>
      </c>
      <c r="E1223" s="370">
        <v>0</v>
      </c>
    </row>
    <row r="1224" spans="1:5">
      <c r="A1224" s="369" t="s">
        <v>2433</v>
      </c>
      <c r="B1224" s="366" t="s">
        <v>1626</v>
      </c>
      <c r="C1224" s="367" t="s">
        <v>1044</v>
      </c>
      <c r="D1224" s="368">
        <v>2</v>
      </c>
      <c r="E1224" s="370">
        <v>0</v>
      </c>
    </row>
    <row r="1225" spans="1:5">
      <c r="A1225" s="369" t="s">
        <v>2434</v>
      </c>
      <c r="B1225" s="366" t="s">
        <v>1631</v>
      </c>
      <c r="C1225" s="367" t="s">
        <v>378</v>
      </c>
      <c r="D1225" s="368">
        <v>2</v>
      </c>
      <c r="E1225" s="370">
        <v>0</v>
      </c>
    </row>
    <row r="1226" spans="1:5">
      <c r="A1226" s="369" t="s">
        <v>2435</v>
      </c>
      <c r="B1226" s="366" t="s">
        <v>1633</v>
      </c>
      <c r="C1226" s="367" t="s">
        <v>141</v>
      </c>
      <c r="D1226" s="368">
        <v>2</v>
      </c>
      <c r="E1226" s="370">
        <v>0</v>
      </c>
    </row>
    <row r="1227" spans="1:5">
      <c r="A1227" s="369" t="s">
        <v>2436</v>
      </c>
      <c r="B1227" s="366" t="s">
        <v>2437</v>
      </c>
      <c r="C1227" s="367" t="s">
        <v>344</v>
      </c>
      <c r="D1227" s="368">
        <v>2</v>
      </c>
      <c r="E1227" s="370">
        <v>0</v>
      </c>
    </row>
    <row r="1228" spans="1:5">
      <c r="A1228" s="369" t="s">
        <v>2438</v>
      </c>
      <c r="B1228" s="366" t="s">
        <v>1637</v>
      </c>
      <c r="C1228" s="367" t="s">
        <v>732</v>
      </c>
      <c r="D1228" s="368">
        <v>2</v>
      </c>
      <c r="E1228" s="370">
        <v>0</v>
      </c>
    </row>
    <row r="1229" spans="1:5">
      <c r="A1229" s="369" t="s">
        <v>2393</v>
      </c>
      <c r="B1229" s="366" t="s">
        <v>1533</v>
      </c>
      <c r="C1229" s="367" t="s">
        <v>381</v>
      </c>
      <c r="D1229" s="368">
        <v>2</v>
      </c>
      <c r="E1229" s="370">
        <v>0</v>
      </c>
    </row>
    <row r="1230" spans="1:5">
      <c r="A1230" s="369" t="s">
        <v>2440</v>
      </c>
      <c r="B1230" s="366" t="s">
        <v>2441</v>
      </c>
      <c r="C1230" s="367" t="s">
        <v>123</v>
      </c>
      <c r="D1230" s="368">
        <v>2</v>
      </c>
      <c r="E1230" s="370">
        <v>0</v>
      </c>
    </row>
    <row r="1231" spans="1:5">
      <c r="A1231" s="369" t="s">
        <v>2442</v>
      </c>
      <c r="B1231" s="366" t="s">
        <v>1642</v>
      </c>
      <c r="C1231" s="367" t="s">
        <v>4379</v>
      </c>
      <c r="D1231" s="368">
        <v>2</v>
      </c>
      <c r="E1231" s="370">
        <v>0</v>
      </c>
    </row>
    <row r="1232" spans="1:5">
      <c r="A1232" s="369" t="s">
        <v>2443</v>
      </c>
      <c r="B1232" s="366" t="s">
        <v>1644</v>
      </c>
      <c r="C1232" s="367" t="s">
        <v>287</v>
      </c>
      <c r="D1232" s="368">
        <v>2</v>
      </c>
      <c r="E1232" s="370">
        <v>0</v>
      </c>
    </row>
    <row r="1233" spans="1:5">
      <c r="A1233" s="369" t="s">
        <v>2448</v>
      </c>
      <c r="B1233" s="366" t="s">
        <v>1649</v>
      </c>
      <c r="C1233" s="367" t="s">
        <v>753</v>
      </c>
      <c r="D1233" s="368">
        <v>2</v>
      </c>
      <c r="E1233" s="370">
        <v>0</v>
      </c>
    </row>
    <row r="1234" spans="1:5">
      <c r="A1234" s="369" t="s">
        <v>2449</v>
      </c>
      <c r="B1234" s="366" t="s">
        <v>2450</v>
      </c>
      <c r="C1234" s="367" t="s">
        <v>114</v>
      </c>
      <c r="D1234" s="368">
        <v>2</v>
      </c>
      <c r="E1234" s="370">
        <v>0</v>
      </c>
    </row>
    <row r="1235" spans="1:5">
      <c r="A1235" s="369" t="s">
        <v>2451</v>
      </c>
      <c r="B1235" s="366" t="s">
        <v>1653</v>
      </c>
      <c r="C1235" s="367" t="s">
        <v>774</v>
      </c>
      <c r="D1235" s="368">
        <v>2</v>
      </c>
      <c r="E1235" s="370">
        <v>0</v>
      </c>
    </row>
    <row r="1236" spans="1:5">
      <c r="A1236" s="369" t="s">
        <v>2452</v>
      </c>
      <c r="B1236" s="366" t="s">
        <v>1655</v>
      </c>
      <c r="C1236" s="367" t="s">
        <v>695</v>
      </c>
      <c r="D1236" s="368">
        <v>2</v>
      </c>
      <c r="E1236" s="370">
        <v>0</v>
      </c>
    </row>
    <row r="1237" spans="1:5">
      <c r="A1237" s="369" t="s">
        <v>2453</v>
      </c>
      <c r="B1237" s="366" t="s">
        <v>1660</v>
      </c>
      <c r="C1237" s="367" t="s">
        <v>269</v>
      </c>
      <c r="D1237" s="368">
        <v>2</v>
      </c>
      <c r="E1237" s="370">
        <v>0</v>
      </c>
    </row>
    <row r="1238" spans="1:5">
      <c r="A1238" s="369" t="s">
        <v>2456</v>
      </c>
      <c r="B1238" s="366" t="s">
        <v>1665</v>
      </c>
      <c r="C1238" s="367" t="s">
        <v>207</v>
      </c>
      <c r="D1238" s="368">
        <v>2</v>
      </c>
      <c r="E1238" s="370">
        <v>0</v>
      </c>
    </row>
    <row r="1239" spans="1:5">
      <c r="A1239" s="369" t="s">
        <v>2457</v>
      </c>
      <c r="B1239" s="366" t="s">
        <v>1667</v>
      </c>
      <c r="C1239" s="367" t="s">
        <v>243</v>
      </c>
      <c r="D1239" s="368">
        <v>2</v>
      </c>
      <c r="E1239" s="370">
        <v>0</v>
      </c>
    </row>
    <row r="1240" spans="1:5">
      <c r="A1240" s="369" t="s">
        <v>2404</v>
      </c>
      <c r="B1240" s="366" t="s">
        <v>1551</v>
      </c>
      <c r="C1240" s="367" t="s">
        <v>1552</v>
      </c>
      <c r="D1240" s="368">
        <v>2</v>
      </c>
      <c r="E1240" s="370">
        <v>0</v>
      </c>
    </row>
    <row r="1241" spans="1:5">
      <c r="A1241" s="369" t="s">
        <v>2458</v>
      </c>
      <c r="B1241" s="366" t="s">
        <v>1669</v>
      </c>
      <c r="C1241" s="367" t="s">
        <v>110</v>
      </c>
      <c r="D1241" s="368">
        <v>2</v>
      </c>
      <c r="E1241" s="370">
        <v>0</v>
      </c>
    </row>
    <row r="1242" spans="1:5">
      <c r="A1242" s="369" t="s">
        <v>2459</v>
      </c>
      <c r="B1242" s="366" t="s">
        <v>1670</v>
      </c>
      <c r="C1242" s="367" t="s">
        <v>961</v>
      </c>
      <c r="D1242" s="368">
        <v>2</v>
      </c>
      <c r="E1242" s="370">
        <v>0</v>
      </c>
    </row>
    <row r="1243" spans="1:5">
      <c r="A1243" s="369" t="s">
        <v>2460</v>
      </c>
      <c r="B1243" s="366" t="s">
        <v>1688</v>
      </c>
      <c r="C1243" s="367" t="s">
        <v>127</v>
      </c>
      <c r="D1243" s="368">
        <v>1</v>
      </c>
      <c r="E1243" s="370">
        <v>0</v>
      </c>
    </row>
    <row r="1244" spans="1:5">
      <c r="A1244" s="369" t="s">
        <v>2461</v>
      </c>
      <c r="B1244" s="366" t="s">
        <v>1690</v>
      </c>
      <c r="C1244" s="367" t="s">
        <v>107</v>
      </c>
      <c r="D1244" s="368">
        <v>1</v>
      </c>
      <c r="E1244" s="370">
        <v>0</v>
      </c>
    </row>
    <row r="1245" spans="1:5">
      <c r="A1245" s="369" t="s">
        <v>2462</v>
      </c>
      <c r="B1245" s="366" t="s">
        <v>1693</v>
      </c>
      <c r="C1245" s="367" t="s">
        <v>577</v>
      </c>
      <c r="D1245" s="368">
        <v>1</v>
      </c>
      <c r="E1245" s="370">
        <v>0</v>
      </c>
    </row>
    <row r="1246" spans="1:5">
      <c r="A1246" s="369" t="s">
        <v>2463</v>
      </c>
      <c r="B1246" s="366" t="s">
        <v>1700</v>
      </c>
      <c r="C1246" s="367" t="s">
        <v>319</v>
      </c>
      <c r="D1246" s="368">
        <v>1</v>
      </c>
      <c r="E1246" s="370">
        <v>0</v>
      </c>
    </row>
    <row r="1247" spans="1:5">
      <c r="A1247" s="369" t="s">
        <v>2464</v>
      </c>
      <c r="B1247" s="366" t="s">
        <v>1702</v>
      </c>
      <c r="C1247" s="367" t="s">
        <v>243</v>
      </c>
      <c r="D1247" s="368">
        <v>1</v>
      </c>
      <c r="E1247" s="370">
        <v>0</v>
      </c>
    </row>
    <row r="1248" spans="1:5">
      <c r="A1248" s="369" t="s">
        <v>2465</v>
      </c>
      <c r="B1248" s="366" t="s">
        <v>1718</v>
      </c>
      <c r="C1248" s="367" t="s">
        <v>344</v>
      </c>
      <c r="D1248" s="368">
        <v>0.5</v>
      </c>
      <c r="E1248" s="370">
        <v>0</v>
      </c>
    </row>
    <row r="1249" spans="1:5">
      <c r="A1249" s="369" t="s">
        <v>2466</v>
      </c>
      <c r="B1249" s="366" t="s">
        <v>1724</v>
      </c>
      <c r="C1249" s="367" t="s">
        <v>101</v>
      </c>
      <c r="D1249" s="368">
        <v>0.5</v>
      </c>
      <c r="E1249" s="370">
        <v>0</v>
      </c>
    </row>
    <row r="1250" spans="1:5">
      <c r="A1250" s="369" t="s">
        <v>2467</v>
      </c>
      <c r="B1250" s="366" t="s">
        <v>1725</v>
      </c>
      <c r="C1250" s="367" t="s">
        <v>497</v>
      </c>
      <c r="D1250" s="368">
        <v>0.5</v>
      </c>
      <c r="E1250" s="370">
        <v>0</v>
      </c>
    </row>
    <row r="1251" spans="1:5">
      <c r="A1251" s="369" t="s">
        <v>2468</v>
      </c>
      <c r="B1251" s="366" t="s">
        <v>1728</v>
      </c>
      <c r="C1251" s="367" t="s">
        <v>114</v>
      </c>
      <c r="D1251" s="368">
        <v>0.5</v>
      </c>
      <c r="E1251" s="370">
        <v>0</v>
      </c>
    </row>
    <row r="1252" spans="1:5">
      <c r="A1252" s="369" t="s">
        <v>2469</v>
      </c>
      <c r="B1252" s="366" t="s">
        <v>1738</v>
      </c>
      <c r="C1252" s="367" t="s">
        <v>114</v>
      </c>
      <c r="D1252" s="368">
        <v>0.5</v>
      </c>
      <c r="E1252" s="370">
        <v>0</v>
      </c>
    </row>
    <row r="1253" spans="1:5">
      <c r="A1253" s="369" t="s">
        <v>2470</v>
      </c>
      <c r="B1253" s="366" t="s">
        <v>1762</v>
      </c>
      <c r="C1253" s="367" t="s">
        <v>319</v>
      </c>
      <c r="D1253" s="368">
        <v>0.5</v>
      </c>
      <c r="E1253" s="370">
        <v>0</v>
      </c>
    </row>
    <row r="1254" spans="1:5">
      <c r="A1254" s="369" t="s">
        <v>2471</v>
      </c>
      <c r="B1254" s="366" t="s">
        <v>1770</v>
      </c>
      <c r="C1254" s="367" t="s">
        <v>114</v>
      </c>
      <c r="D1254" s="368">
        <v>0.5</v>
      </c>
      <c r="E1254" s="370">
        <v>0</v>
      </c>
    </row>
    <row r="1255" spans="1:5">
      <c r="A1255" s="369" t="s">
        <v>2472</v>
      </c>
      <c r="B1255" s="366" t="s">
        <v>223</v>
      </c>
      <c r="C1255" s="367" t="s">
        <v>224</v>
      </c>
      <c r="D1255" s="368">
        <v>0</v>
      </c>
      <c r="E1255" s="370">
        <v>0</v>
      </c>
    </row>
    <row r="1256" spans="1:5">
      <c r="A1256" s="369" t="s">
        <v>2473</v>
      </c>
      <c r="B1256" s="366" t="s">
        <v>142</v>
      </c>
      <c r="C1256" s="367" t="s">
        <v>121</v>
      </c>
      <c r="D1256" s="368">
        <v>0</v>
      </c>
      <c r="E1256" s="370">
        <v>0</v>
      </c>
    </row>
    <row r="1257" spans="1:5">
      <c r="A1257" s="369" t="s">
        <v>2474</v>
      </c>
      <c r="B1257" s="366" t="s">
        <v>2475</v>
      </c>
      <c r="C1257" s="367" t="s">
        <v>2476</v>
      </c>
      <c r="D1257" s="368">
        <v>0</v>
      </c>
      <c r="E1257" s="370">
        <v>0</v>
      </c>
    </row>
    <row r="1258" spans="1:5">
      <c r="A1258" s="369" t="s">
        <v>2477</v>
      </c>
      <c r="B1258" s="366" t="s">
        <v>1796</v>
      </c>
      <c r="C1258" s="367" t="s">
        <v>287</v>
      </c>
      <c r="D1258" s="368">
        <v>0</v>
      </c>
      <c r="E1258" s="370">
        <v>0</v>
      </c>
    </row>
    <row r="1259" spans="1:5">
      <c r="A1259" s="369" t="s">
        <v>2478</v>
      </c>
      <c r="B1259" s="366" t="s">
        <v>2479</v>
      </c>
      <c r="C1259" s="367" t="s">
        <v>882</v>
      </c>
      <c r="D1259" s="368">
        <v>0</v>
      </c>
      <c r="E1259" s="370">
        <v>0</v>
      </c>
    </row>
    <row r="1260" spans="1:5">
      <c r="A1260" s="369" t="s">
        <v>2480</v>
      </c>
      <c r="B1260" s="366" t="s">
        <v>2481</v>
      </c>
      <c r="C1260" s="367" t="s">
        <v>542</v>
      </c>
      <c r="D1260" s="368">
        <v>0</v>
      </c>
      <c r="E1260" s="370">
        <v>0</v>
      </c>
    </row>
    <row r="1261" spans="1:5">
      <c r="A1261" s="369" t="s">
        <v>2483</v>
      </c>
      <c r="B1261" s="366" t="s">
        <v>2484</v>
      </c>
      <c r="C1261" s="367" t="s">
        <v>287</v>
      </c>
      <c r="D1261" s="368">
        <v>0</v>
      </c>
      <c r="E1261" s="370">
        <v>0</v>
      </c>
    </row>
    <row r="1262" spans="1:5">
      <c r="A1262" s="369" t="s">
        <v>2486</v>
      </c>
      <c r="B1262" s="366" t="s">
        <v>2487</v>
      </c>
      <c r="C1262" s="367" t="s">
        <v>190</v>
      </c>
      <c r="D1262" s="368">
        <v>0</v>
      </c>
      <c r="E1262" s="370">
        <v>0</v>
      </c>
    </row>
    <row r="1263" spans="1:5">
      <c r="A1263" s="369" t="s">
        <v>2488</v>
      </c>
      <c r="B1263" s="366" t="s">
        <v>2489</v>
      </c>
      <c r="C1263" s="367" t="s">
        <v>259</v>
      </c>
      <c r="D1263" s="368">
        <v>0</v>
      </c>
      <c r="E1263" s="370">
        <v>0</v>
      </c>
    </row>
    <row r="1264" spans="1:5">
      <c r="A1264" s="369" t="s">
        <v>4459</v>
      </c>
      <c r="B1264" s="366" t="s">
        <v>195</v>
      </c>
      <c r="C1264" s="367" t="s">
        <v>196</v>
      </c>
      <c r="D1264" s="368">
        <v>0</v>
      </c>
      <c r="E1264" s="370">
        <v>0</v>
      </c>
    </row>
    <row r="1265" spans="1:5">
      <c r="A1265" s="369" t="s">
        <v>2490</v>
      </c>
      <c r="B1265" s="366" t="s">
        <v>122</v>
      </c>
      <c r="C1265" s="367" t="s">
        <v>123</v>
      </c>
      <c r="D1265" s="368">
        <v>0</v>
      </c>
      <c r="E1265" s="370">
        <v>0</v>
      </c>
    </row>
    <row r="1266" spans="1:5">
      <c r="A1266" s="369" t="s">
        <v>2491</v>
      </c>
      <c r="B1266" s="366" t="s">
        <v>173</v>
      </c>
      <c r="C1266" s="367" t="s">
        <v>174</v>
      </c>
      <c r="D1266" s="368">
        <v>0</v>
      </c>
      <c r="E1266" s="370">
        <v>0</v>
      </c>
    </row>
    <row r="1267" spans="1:5">
      <c r="A1267" s="369" t="s">
        <v>2492</v>
      </c>
      <c r="B1267" s="366" t="s">
        <v>188</v>
      </c>
      <c r="C1267" s="367" t="s">
        <v>123</v>
      </c>
      <c r="D1267" s="368">
        <v>0</v>
      </c>
      <c r="E1267" s="370">
        <v>0</v>
      </c>
    </row>
    <row r="1268" spans="1:5">
      <c r="A1268" s="369" t="s">
        <v>2494</v>
      </c>
      <c r="B1268" s="366" t="s">
        <v>463</v>
      </c>
      <c r="C1268" s="367" t="s">
        <v>464</v>
      </c>
      <c r="D1268" s="368">
        <v>0</v>
      </c>
      <c r="E1268" s="370">
        <v>0</v>
      </c>
    </row>
    <row r="1269" spans="1:5">
      <c r="A1269" s="369" t="s">
        <v>2495</v>
      </c>
      <c r="B1269" s="366" t="s">
        <v>377</v>
      </c>
      <c r="C1269" s="367" t="s">
        <v>378</v>
      </c>
      <c r="D1269" s="368">
        <v>0</v>
      </c>
      <c r="E1269" s="370">
        <v>0</v>
      </c>
    </row>
    <row r="1270" spans="1:5">
      <c r="A1270" s="369" t="s">
        <v>2496</v>
      </c>
      <c r="B1270" s="366" t="s">
        <v>2497</v>
      </c>
      <c r="C1270" s="367" t="s">
        <v>695</v>
      </c>
      <c r="D1270" s="368">
        <v>0</v>
      </c>
      <c r="E1270" s="370">
        <v>0</v>
      </c>
    </row>
    <row r="1271" spans="1:5">
      <c r="A1271" s="369" t="s">
        <v>4460</v>
      </c>
      <c r="B1271" s="366" t="s">
        <v>384</v>
      </c>
      <c r="C1271" s="367" t="s">
        <v>123</v>
      </c>
      <c r="D1271" s="368">
        <v>0</v>
      </c>
      <c r="E1271" s="370">
        <v>0</v>
      </c>
    </row>
    <row r="1272" spans="1:5">
      <c r="A1272" s="369" t="s">
        <v>2498</v>
      </c>
      <c r="B1272" s="366" t="s">
        <v>583</v>
      </c>
      <c r="C1272" s="367" t="s">
        <v>196</v>
      </c>
      <c r="D1272" s="368">
        <v>0</v>
      </c>
      <c r="E1272" s="370">
        <v>0</v>
      </c>
    </row>
    <row r="1273" spans="1:5">
      <c r="A1273" s="369" t="s">
        <v>2500</v>
      </c>
      <c r="B1273" s="366" t="s">
        <v>96</v>
      </c>
      <c r="C1273" s="367" t="s">
        <v>97</v>
      </c>
      <c r="D1273" s="368">
        <v>0</v>
      </c>
      <c r="E1273" s="370">
        <v>0</v>
      </c>
    </row>
    <row r="1274" spans="1:5">
      <c r="A1274" s="369" t="s">
        <v>4461</v>
      </c>
      <c r="B1274" s="366" t="s">
        <v>757</v>
      </c>
      <c r="C1274" s="367" t="s">
        <v>196</v>
      </c>
      <c r="D1274" s="368">
        <v>0</v>
      </c>
      <c r="E1274" s="370">
        <v>0</v>
      </c>
    </row>
    <row r="1275" spans="1:5">
      <c r="A1275" s="369" t="s">
        <v>2501</v>
      </c>
      <c r="B1275" s="366" t="s">
        <v>1801</v>
      </c>
      <c r="C1275" s="367" t="s">
        <v>479</v>
      </c>
      <c r="D1275" s="368">
        <v>0</v>
      </c>
      <c r="E1275" s="370">
        <v>0</v>
      </c>
    </row>
    <row r="1276" spans="1:5">
      <c r="A1276" s="369" t="s">
        <v>2503</v>
      </c>
      <c r="B1276" s="366" t="s">
        <v>128</v>
      </c>
      <c r="C1276" s="367" t="s">
        <v>101</v>
      </c>
      <c r="D1276" s="368">
        <v>0</v>
      </c>
      <c r="E1276" s="370">
        <v>0</v>
      </c>
    </row>
    <row r="1277" spans="1:5">
      <c r="A1277" s="369" t="s">
        <v>2505</v>
      </c>
      <c r="B1277" s="366" t="s">
        <v>143</v>
      </c>
      <c r="C1277" s="367" t="s">
        <v>103</v>
      </c>
      <c r="D1277" s="368">
        <v>0</v>
      </c>
      <c r="E1277" s="370">
        <v>0</v>
      </c>
    </row>
    <row r="1278" spans="1:5">
      <c r="A1278" s="369" t="s">
        <v>2506</v>
      </c>
      <c r="B1278" s="366" t="s">
        <v>208</v>
      </c>
      <c r="C1278" s="367" t="s">
        <v>497</v>
      </c>
      <c r="D1278" s="368">
        <v>0</v>
      </c>
      <c r="E1278" s="370">
        <v>0</v>
      </c>
    </row>
    <row r="1279" spans="1:5">
      <c r="A1279" s="369" t="s">
        <v>2507</v>
      </c>
      <c r="B1279" s="366" t="s">
        <v>1804</v>
      </c>
      <c r="C1279" s="367" t="s">
        <v>139</v>
      </c>
      <c r="D1279" s="368">
        <v>0</v>
      </c>
      <c r="E1279" s="370">
        <v>0</v>
      </c>
    </row>
    <row r="1280" spans="1:5">
      <c r="A1280" s="369" t="s">
        <v>2508</v>
      </c>
      <c r="B1280" s="366" t="s">
        <v>1805</v>
      </c>
      <c r="C1280" s="367" t="s">
        <v>97</v>
      </c>
      <c r="D1280" s="368">
        <v>0</v>
      </c>
      <c r="E1280" s="370">
        <v>0</v>
      </c>
    </row>
    <row r="1281" spans="1:5">
      <c r="A1281" s="369" t="s">
        <v>2509</v>
      </c>
      <c r="B1281" s="366" t="s">
        <v>155</v>
      </c>
      <c r="C1281" s="367" t="s">
        <v>4376</v>
      </c>
      <c r="D1281" s="368">
        <v>0</v>
      </c>
      <c r="E1281" s="370">
        <v>0</v>
      </c>
    </row>
    <row r="1282" spans="1:5">
      <c r="A1282" s="369" t="s">
        <v>2510</v>
      </c>
      <c r="B1282" s="366" t="s">
        <v>1807</v>
      </c>
      <c r="C1282" s="367" t="s">
        <v>4380</v>
      </c>
      <c r="D1282" s="368">
        <v>0</v>
      </c>
      <c r="E1282" s="370">
        <v>0</v>
      </c>
    </row>
    <row r="1283" spans="1:5">
      <c r="A1283" s="369" t="s">
        <v>2511</v>
      </c>
      <c r="B1283" s="366" t="s">
        <v>1808</v>
      </c>
      <c r="C1283" s="367" t="s">
        <v>851</v>
      </c>
      <c r="D1283" s="368">
        <v>0</v>
      </c>
      <c r="E1283" s="370">
        <v>0</v>
      </c>
    </row>
    <row r="1284" spans="1:5">
      <c r="A1284" s="369" t="s">
        <v>2512</v>
      </c>
      <c r="B1284" s="366" t="s">
        <v>1809</v>
      </c>
      <c r="C1284" s="367" t="s">
        <v>745</v>
      </c>
      <c r="D1284" s="368">
        <v>0</v>
      </c>
      <c r="E1284" s="370">
        <v>0</v>
      </c>
    </row>
    <row r="1285" spans="1:5">
      <c r="A1285" s="369" t="s">
        <v>2513</v>
      </c>
      <c r="B1285" s="366" t="s">
        <v>347</v>
      </c>
      <c r="C1285" s="367" t="s">
        <v>348</v>
      </c>
      <c r="D1285" s="368">
        <v>0</v>
      </c>
      <c r="E1285" s="370">
        <v>0</v>
      </c>
    </row>
    <row r="1286" spans="1:5">
      <c r="A1286" s="369" t="s">
        <v>2514</v>
      </c>
      <c r="B1286" s="366" t="s">
        <v>1811</v>
      </c>
      <c r="C1286" s="367" t="s">
        <v>145</v>
      </c>
      <c r="D1286" s="368">
        <v>0</v>
      </c>
      <c r="E1286" s="370">
        <v>0</v>
      </c>
    </row>
    <row r="1287" spans="1:5">
      <c r="A1287" s="369" t="s">
        <v>4462</v>
      </c>
      <c r="B1287" s="366" t="s">
        <v>294</v>
      </c>
      <c r="C1287" s="367" t="s">
        <v>119</v>
      </c>
      <c r="D1287" s="368">
        <v>0</v>
      </c>
      <c r="E1287" s="370">
        <v>0</v>
      </c>
    </row>
    <row r="1288" spans="1:5">
      <c r="A1288" s="369" t="s">
        <v>2517</v>
      </c>
      <c r="B1288" s="366" t="s">
        <v>148</v>
      </c>
      <c r="C1288" s="367" t="s">
        <v>149</v>
      </c>
      <c r="D1288" s="368">
        <v>0</v>
      </c>
      <c r="E1288" s="370">
        <v>0</v>
      </c>
    </row>
    <row r="1289" spans="1:5">
      <c r="A1289" s="369" t="s">
        <v>2519</v>
      </c>
      <c r="B1289" s="366" t="s">
        <v>106</v>
      </c>
      <c r="C1289" s="367" t="s">
        <v>107</v>
      </c>
      <c r="D1289" s="368">
        <v>0</v>
      </c>
      <c r="E1289" s="370">
        <v>0</v>
      </c>
    </row>
    <row r="1290" spans="1:5">
      <c r="A1290" s="369" t="s">
        <v>2520</v>
      </c>
      <c r="B1290" s="366" t="s">
        <v>140</v>
      </c>
      <c r="C1290" s="367" t="s">
        <v>141</v>
      </c>
      <c r="D1290" s="368">
        <v>0</v>
      </c>
      <c r="E1290" s="370">
        <v>0</v>
      </c>
    </row>
    <row r="1291" spans="1:5">
      <c r="A1291" s="369" t="s">
        <v>2521</v>
      </c>
      <c r="B1291" s="366" t="s">
        <v>341</v>
      </c>
      <c r="C1291" s="367" t="s">
        <v>97</v>
      </c>
      <c r="D1291" s="368">
        <v>0</v>
      </c>
      <c r="E1291" s="370">
        <v>0</v>
      </c>
    </row>
    <row r="1292" spans="1:5">
      <c r="A1292" s="369" t="s">
        <v>2522</v>
      </c>
      <c r="B1292" s="366" t="s">
        <v>100</v>
      </c>
      <c r="C1292" s="367" t="s">
        <v>101</v>
      </c>
      <c r="D1292" s="368">
        <v>0</v>
      </c>
      <c r="E1292" s="370">
        <v>0</v>
      </c>
    </row>
    <row r="1293" spans="1:5">
      <c r="A1293" s="369" t="s">
        <v>2523</v>
      </c>
      <c r="B1293" s="366" t="s">
        <v>1813</v>
      </c>
      <c r="C1293" s="367" t="s">
        <v>348</v>
      </c>
      <c r="D1293" s="368">
        <v>0</v>
      </c>
      <c r="E1293" s="370">
        <v>0</v>
      </c>
    </row>
    <row r="1294" spans="1:5">
      <c r="A1294" s="369" t="s">
        <v>2524</v>
      </c>
      <c r="B1294" s="366" t="s">
        <v>94</v>
      </c>
      <c r="C1294" s="367" t="s">
        <v>95</v>
      </c>
      <c r="D1294" s="368">
        <v>0</v>
      </c>
      <c r="E1294" s="370">
        <v>0</v>
      </c>
    </row>
    <row r="1295" spans="1:5">
      <c r="A1295" s="369" t="s">
        <v>2525</v>
      </c>
      <c r="B1295" s="366" t="s">
        <v>134</v>
      </c>
      <c r="C1295" s="367" t="s">
        <v>97</v>
      </c>
      <c r="D1295" s="368">
        <v>0</v>
      </c>
      <c r="E1295" s="370">
        <v>0</v>
      </c>
    </row>
    <row r="1296" spans="1:5">
      <c r="A1296" s="369" t="s">
        <v>2526</v>
      </c>
      <c r="B1296" s="366" t="s">
        <v>460</v>
      </c>
      <c r="C1296" s="367" t="s">
        <v>110</v>
      </c>
      <c r="D1296" s="368">
        <v>0</v>
      </c>
      <c r="E1296" s="370">
        <v>0</v>
      </c>
    </row>
    <row r="1297" spans="1:5">
      <c r="A1297" s="369" t="s">
        <v>2527</v>
      </c>
      <c r="B1297" s="366" t="s">
        <v>1838</v>
      </c>
      <c r="C1297" s="367" t="s">
        <v>276</v>
      </c>
      <c r="D1297" s="368">
        <v>0</v>
      </c>
      <c r="E1297" s="370">
        <v>0</v>
      </c>
    </row>
    <row r="1298" spans="1:5">
      <c r="A1298" s="369" t="s">
        <v>2528</v>
      </c>
      <c r="B1298" s="366" t="s">
        <v>503</v>
      </c>
      <c r="C1298" s="367" t="s">
        <v>464</v>
      </c>
      <c r="D1298" s="368">
        <v>0</v>
      </c>
      <c r="E1298" s="370">
        <v>0</v>
      </c>
    </row>
    <row r="1299" spans="1:5">
      <c r="A1299" s="369" t="s">
        <v>4463</v>
      </c>
      <c r="B1299" s="366" t="s">
        <v>184</v>
      </c>
      <c r="C1299" s="367" t="s">
        <v>119</v>
      </c>
      <c r="D1299" s="368">
        <v>0</v>
      </c>
      <c r="E1299" s="370">
        <v>0</v>
      </c>
    </row>
    <row r="1300" spans="1:5">
      <c r="A1300" s="369" t="s">
        <v>2530</v>
      </c>
      <c r="B1300" s="366" t="s">
        <v>1814</v>
      </c>
      <c r="C1300" s="367" t="s">
        <v>329</v>
      </c>
      <c r="D1300" s="368">
        <v>0</v>
      </c>
      <c r="E1300" s="370">
        <v>0</v>
      </c>
    </row>
    <row r="1301" spans="1:5">
      <c r="A1301" s="369" t="s">
        <v>2531</v>
      </c>
      <c r="B1301" s="366" t="s">
        <v>1815</v>
      </c>
      <c r="C1301" s="367" t="s">
        <v>887</v>
      </c>
      <c r="D1301" s="368">
        <v>0</v>
      </c>
      <c r="E1301" s="370">
        <v>0</v>
      </c>
    </row>
    <row r="1302" spans="1:5">
      <c r="A1302" s="369" t="s">
        <v>2532</v>
      </c>
      <c r="B1302" s="366" t="s">
        <v>247</v>
      </c>
      <c r="C1302" s="367" t="s">
        <v>227</v>
      </c>
      <c r="D1302" s="368">
        <v>0</v>
      </c>
      <c r="E1302" s="370">
        <v>0</v>
      </c>
    </row>
    <row r="1303" spans="1:5">
      <c r="A1303" s="369" t="s">
        <v>2533</v>
      </c>
      <c r="B1303" s="366" t="s">
        <v>263</v>
      </c>
      <c r="C1303" s="367" t="s">
        <v>264</v>
      </c>
      <c r="D1303" s="368">
        <v>0</v>
      </c>
      <c r="E1303" s="370">
        <v>0</v>
      </c>
    </row>
    <row r="1304" spans="1:5">
      <c r="A1304" s="369" t="s">
        <v>2534</v>
      </c>
      <c r="B1304" s="366" t="s">
        <v>1817</v>
      </c>
      <c r="C1304" s="367" t="s">
        <v>479</v>
      </c>
      <c r="D1304" s="368">
        <v>0</v>
      </c>
      <c r="E1304" s="370">
        <v>0</v>
      </c>
    </row>
    <row r="1305" spans="1:5">
      <c r="A1305" s="369" t="s">
        <v>2535</v>
      </c>
      <c r="B1305" s="366" t="s">
        <v>1818</v>
      </c>
      <c r="C1305" s="367" t="s">
        <v>794</v>
      </c>
      <c r="D1305" s="368">
        <v>0</v>
      </c>
      <c r="E1305" s="370">
        <v>0</v>
      </c>
    </row>
    <row r="1306" spans="1:5">
      <c r="A1306" s="369" t="s">
        <v>2536</v>
      </c>
      <c r="B1306" s="366" t="s">
        <v>2537</v>
      </c>
      <c r="C1306" s="367" t="s">
        <v>116</v>
      </c>
      <c r="D1306" s="368">
        <v>0</v>
      </c>
      <c r="E1306" s="370">
        <v>0</v>
      </c>
    </row>
    <row r="1307" spans="1:5">
      <c r="A1307" s="369" t="s">
        <v>2538</v>
      </c>
      <c r="B1307" s="366" t="s">
        <v>2539</v>
      </c>
      <c r="C1307" s="367" t="s">
        <v>329</v>
      </c>
      <c r="D1307" s="368">
        <v>0</v>
      </c>
      <c r="E1307" s="370">
        <v>0</v>
      </c>
    </row>
    <row r="1308" spans="1:5">
      <c r="A1308" s="369" t="s">
        <v>2540</v>
      </c>
      <c r="B1308" s="366" t="s">
        <v>2541</v>
      </c>
      <c r="C1308" s="367" t="s">
        <v>732</v>
      </c>
      <c r="D1308" s="368">
        <v>0</v>
      </c>
      <c r="E1308" s="370">
        <v>0</v>
      </c>
    </row>
    <row r="1309" spans="1:5">
      <c r="A1309" s="369" t="s">
        <v>2543</v>
      </c>
      <c r="B1309" s="366" t="s">
        <v>2544</v>
      </c>
      <c r="C1309" s="367" t="s">
        <v>158</v>
      </c>
      <c r="D1309" s="368">
        <v>0</v>
      </c>
      <c r="E1309" s="370">
        <v>0</v>
      </c>
    </row>
    <row r="1310" spans="1:5">
      <c r="A1310" s="369" t="s">
        <v>2545</v>
      </c>
      <c r="B1310" s="366" t="s">
        <v>1823</v>
      </c>
      <c r="C1310" s="367" t="s">
        <v>187</v>
      </c>
      <c r="D1310" s="368">
        <v>0</v>
      </c>
      <c r="E1310" s="370">
        <v>0</v>
      </c>
    </row>
    <row r="1311" spans="1:5">
      <c r="A1311" s="369" t="s">
        <v>2550</v>
      </c>
      <c r="B1311" s="366" t="s">
        <v>1826</v>
      </c>
      <c r="C1311" s="367" t="s">
        <v>239</v>
      </c>
      <c r="D1311" s="368">
        <v>0</v>
      </c>
      <c r="E1311" s="370">
        <v>0</v>
      </c>
    </row>
    <row r="1312" spans="1:5">
      <c r="A1312" s="369" t="s">
        <v>2551</v>
      </c>
      <c r="B1312" s="366" t="s">
        <v>1827</v>
      </c>
      <c r="C1312" s="367" t="s">
        <v>141</v>
      </c>
      <c r="D1312" s="368">
        <v>0</v>
      </c>
      <c r="E1312" s="370">
        <v>0</v>
      </c>
    </row>
    <row r="1313" spans="1:5">
      <c r="A1313" s="369" t="s">
        <v>2553</v>
      </c>
      <c r="B1313" s="366" t="s">
        <v>2554</v>
      </c>
      <c r="C1313" s="367" t="s">
        <v>114</v>
      </c>
      <c r="D1313" s="368">
        <v>0</v>
      </c>
      <c r="E1313" s="370">
        <v>0</v>
      </c>
    </row>
    <row r="1314" spans="1:5">
      <c r="A1314" s="369" t="s">
        <v>2555</v>
      </c>
      <c r="B1314" s="366" t="s">
        <v>1829</v>
      </c>
      <c r="C1314" s="367" t="s">
        <v>187</v>
      </c>
      <c r="D1314" s="368">
        <v>0</v>
      </c>
      <c r="E1314" s="370">
        <v>0</v>
      </c>
    </row>
    <row r="1315" spans="1:5">
      <c r="A1315" s="369" t="s">
        <v>2556</v>
      </c>
      <c r="B1315" s="366" t="s">
        <v>1830</v>
      </c>
      <c r="C1315" s="367" t="s">
        <v>1831</v>
      </c>
      <c r="D1315" s="368">
        <v>0</v>
      </c>
      <c r="E1315" s="370">
        <v>0</v>
      </c>
    </row>
    <row r="1316" spans="1:5">
      <c r="A1316" s="369" t="s">
        <v>2557</v>
      </c>
      <c r="B1316" s="366" t="s">
        <v>1832</v>
      </c>
      <c r="C1316" s="367" t="s">
        <v>181</v>
      </c>
      <c r="D1316" s="368">
        <v>0</v>
      </c>
      <c r="E1316" s="370">
        <v>0</v>
      </c>
    </row>
    <row r="1317" spans="1:5">
      <c r="A1317" s="369" t="s">
        <v>2561</v>
      </c>
      <c r="B1317" s="366" t="s">
        <v>1835</v>
      </c>
      <c r="C1317" s="367" t="s">
        <v>127</v>
      </c>
      <c r="D1317" s="368">
        <v>0</v>
      </c>
      <c r="E1317" s="370">
        <v>0</v>
      </c>
    </row>
    <row r="1318" spans="1:5">
      <c r="A1318" s="369" t="s">
        <v>2564</v>
      </c>
      <c r="B1318" s="366" t="s">
        <v>1837</v>
      </c>
      <c r="C1318" s="367" t="s">
        <v>116</v>
      </c>
      <c r="D1318" s="368">
        <v>0</v>
      </c>
      <c r="E1318" s="370">
        <v>0</v>
      </c>
    </row>
    <row r="1319" spans="1:5">
      <c r="A1319" s="369" t="s">
        <v>2565</v>
      </c>
      <c r="B1319" s="366" t="s">
        <v>2566</v>
      </c>
      <c r="C1319" s="367" t="s">
        <v>344</v>
      </c>
      <c r="D1319" s="368">
        <v>0</v>
      </c>
      <c r="E1319" s="370">
        <v>0</v>
      </c>
    </row>
    <row r="1320" spans="1:5">
      <c r="A1320" s="369" t="s">
        <v>2567</v>
      </c>
      <c r="B1320" s="366" t="s">
        <v>1840</v>
      </c>
      <c r="C1320" s="367" t="s">
        <v>464</v>
      </c>
      <c r="D1320" s="368">
        <v>0</v>
      </c>
      <c r="E1320" s="370">
        <v>0</v>
      </c>
    </row>
    <row r="1321" spans="1:5">
      <c r="A1321" s="369" t="s">
        <v>2568</v>
      </c>
      <c r="B1321" s="366" t="s">
        <v>1842</v>
      </c>
      <c r="C1321" s="367" t="s">
        <v>214</v>
      </c>
      <c r="D1321" s="368">
        <v>0</v>
      </c>
      <c r="E1321" s="370">
        <v>0</v>
      </c>
    </row>
    <row r="1322" spans="1:5">
      <c r="A1322" s="369" t="s">
        <v>2569</v>
      </c>
      <c r="B1322" s="366" t="s">
        <v>1844</v>
      </c>
      <c r="C1322" s="367" t="s">
        <v>344</v>
      </c>
      <c r="D1322" s="368">
        <v>0</v>
      </c>
      <c r="E1322" s="370">
        <v>0</v>
      </c>
    </row>
    <row r="1323" spans="1:5">
      <c r="A1323" s="369" t="s">
        <v>2570</v>
      </c>
      <c r="B1323" s="366" t="s">
        <v>1845</v>
      </c>
      <c r="C1323" s="367" t="s">
        <v>127</v>
      </c>
      <c r="D1323" s="368">
        <v>0</v>
      </c>
      <c r="E1323" s="370">
        <v>0</v>
      </c>
    </row>
    <row r="1324" spans="1:5">
      <c r="A1324" s="369" t="s">
        <v>2571</v>
      </c>
      <c r="B1324" s="366" t="s">
        <v>1847</v>
      </c>
      <c r="C1324" s="367" t="s">
        <v>497</v>
      </c>
      <c r="D1324" s="368">
        <v>0</v>
      </c>
      <c r="E1324" s="370">
        <v>0</v>
      </c>
    </row>
    <row r="1325" spans="1:5">
      <c r="A1325" s="369" t="s">
        <v>4464</v>
      </c>
      <c r="B1325" s="366" t="s">
        <v>1849</v>
      </c>
      <c r="C1325" s="367" t="s">
        <v>187</v>
      </c>
      <c r="D1325" s="368">
        <v>850</v>
      </c>
      <c r="E1325" s="370">
        <v>0</v>
      </c>
    </row>
    <row r="1326" spans="1:5">
      <c r="A1326" s="369" t="s">
        <v>4465</v>
      </c>
      <c r="B1326" s="366" t="s">
        <v>1851</v>
      </c>
      <c r="C1326" s="367" t="s">
        <v>127</v>
      </c>
      <c r="D1326" s="368">
        <v>820</v>
      </c>
      <c r="E1326" s="370">
        <v>0</v>
      </c>
    </row>
    <row r="1327" spans="1:5">
      <c r="A1327" s="369" t="s">
        <v>4466</v>
      </c>
      <c r="B1327" s="366" t="s">
        <v>1853</v>
      </c>
      <c r="C1327" s="367" t="s">
        <v>329</v>
      </c>
      <c r="D1327" s="368">
        <v>750</v>
      </c>
      <c r="E1327" s="370">
        <v>0</v>
      </c>
    </row>
    <row r="1328" spans="1:5">
      <c r="A1328" s="369" t="s">
        <v>4467</v>
      </c>
      <c r="B1328" s="366" t="s">
        <v>4383</v>
      </c>
      <c r="C1328" s="367" t="s">
        <v>329</v>
      </c>
      <c r="D1328" s="368">
        <v>707.5</v>
      </c>
      <c r="E1328" s="370">
        <v>0</v>
      </c>
    </row>
    <row r="1329" spans="1:5">
      <c r="A1329" s="369" t="s">
        <v>4468</v>
      </c>
      <c r="B1329" s="366" t="s">
        <v>1855</v>
      </c>
      <c r="C1329" s="367" t="s">
        <v>489</v>
      </c>
      <c r="D1329" s="368">
        <v>570</v>
      </c>
      <c r="E1329" s="370">
        <v>0</v>
      </c>
    </row>
    <row r="1330" spans="1:5">
      <c r="A1330" s="369" t="s">
        <v>4469</v>
      </c>
      <c r="B1330" s="366" t="s">
        <v>1868</v>
      </c>
      <c r="C1330" s="367" t="s">
        <v>329</v>
      </c>
      <c r="D1330" s="368">
        <v>567.5</v>
      </c>
      <c r="E1330" s="370">
        <v>0</v>
      </c>
    </row>
    <row r="1331" spans="1:5">
      <c r="A1331" s="369" t="s">
        <v>4470</v>
      </c>
      <c r="B1331" s="366" t="s">
        <v>4384</v>
      </c>
      <c r="C1331" s="367" t="s">
        <v>227</v>
      </c>
      <c r="D1331" s="368">
        <v>507.5</v>
      </c>
      <c r="E1331" s="370">
        <v>0</v>
      </c>
    </row>
    <row r="1332" spans="1:5">
      <c r="A1332" s="369" t="s">
        <v>4471</v>
      </c>
      <c r="B1332" s="366" t="s">
        <v>4385</v>
      </c>
      <c r="C1332" s="367" t="s">
        <v>149</v>
      </c>
      <c r="D1332" s="368">
        <v>502.5</v>
      </c>
      <c r="E1332" s="370">
        <v>0</v>
      </c>
    </row>
    <row r="1333" spans="1:5">
      <c r="A1333" s="369" t="s">
        <v>4472</v>
      </c>
      <c r="B1333" s="366" t="s">
        <v>1856</v>
      </c>
      <c r="C1333" s="367" t="s">
        <v>162</v>
      </c>
      <c r="D1333" s="368">
        <v>490</v>
      </c>
      <c r="E1333" s="370">
        <v>0</v>
      </c>
    </row>
    <row r="1334" spans="1:5">
      <c r="A1334" s="369" t="s">
        <v>4473</v>
      </c>
      <c r="B1334" s="366" t="s">
        <v>1859</v>
      </c>
      <c r="C1334" s="367" t="s">
        <v>961</v>
      </c>
      <c r="D1334" s="368">
        <v>464</v>
      </c>
      <c r="E1334" s="370">
        <v>0</v>
      </c>
    </row>
    <row r="1335" spans="1:5">
      <c r="A1335" s="369" t="s">
        <v>4474</v>
      </c>
      <c r="B1335" s="366" t="s">
        <v>4386</v>
      </c>
      <c r="C1335" s="367" t="s">
        <v>149</v>
      </c>
      <c r="D1335" s="368">
        <v>454.5</v>
      </c>
      <c r="E1335" s="370">
        <v>0</v>
      </c>
    </row>
    <row r="1336" spans="1:5">
      <c r="A1336" s="369" t="s">
        <v>4475</v>
      </c>
      <c r="B1336" s="366" t="s">
        <v>4387</v>
      </c>
      <c r="C1336" s="367" t="s">
        <v>319</v>
      </c>
      <c r="D1336" s="368">
        <v>440</v>
      </c>
      <c r="E1336" s="370">
        <v>0</v>
      </c>
    </row>
    <row r="1337" spans="1:5">
      <c r="A1337" s="369" t="s">
        <v>4476</v>
      </c>
      <c r="B1337" s="366" t="s">
        <v>1861</v>
      </c>
      <c r="C1337" s="367" t="s">
        <v>107</v>
      </c>
      <c r="D1337" s="368">
        <v>422</v>
      </c>
      <c r="E1337" s="370">
        <v>0</v>
      </c>
    </row>
    <row r="1338" spans="1:5">
      <c r="A1338" s="369" t="s">
        <v>4477</v>
      </c>
      <c r="B1338" s="366" t="s">
        <v>905</v>
      </c>
      <c r="C1338" s="367" t="s">
        <v>239</v>
      </c>
      <c r="D1338" s="368">
        <v>416</v>
      </c>
      <c r="E1338" s="370">
        <v>0</v>
      </c>
    </row>
    <row r="1339" spans="1:5">
      <c r="A1339" s="369" t="s">
        <v>4478</v>
      </c>
      <c r="B1339" s="366" t="s">
        <v>1863</v>
      </c>
      <c r="C1339" s="367" t="s">
        <v>114</v>
      </c>
      <c r="D1339" s="368">
        <v>392</v>
      </c>
      <c r="E1339" s="370">
        <v>0</v>
      </c>
    </row>
    <row r="1340" spans="1:5">
      <c r="A1340" s="369" t="s">
        <v>4479</v>
      </c>
      <c r="B1340" s="366" t="s">
        <v>1862</v>
      </c>
      <c r="C1340" s="367" t="s">
        <v>1082</v>
      </c>
      <c r="D1340" s="368">
        <v>348</v>
      </c>
      <c r="E1340" s="370">
        <v>0</v>
      </c>
    </row>
    <row r="1341" spans="1:5">
      <c r="A1341" s="369" t="s">
        <v>4480</v>
      </c>
      <c r="B1341" s="366" t="s">
        <v>4388</v>
      </c>
      <c r="C1341" s="367" t="s">
        <v>114</v>
      </c>
      <c r="D1341" s="368">
        <v>342.5</v>
      </c>
      <c r="E1341" s="370">
        <v>0</v>
      </c>
    </row>
    <row r="1342" spans="1:5">
      <c r="A1342" s="369" t="s">
        <v>4481</v>
      </c>
      <c r="B1342" s="366" t="s">
        <v>906</v>
      </c>
      <c r="C1342" s="367" t="s">
        <v>114</v>
      </c>
      <c r="D1342" s="368">
        <v>336</v>
      </c>
      <c r="E1342" s="370">
        <v>0</v>
      </c>
    </row>
    <row r="1343" spans="1:5">
      <c r="A1343" s="369" t="s">
        <v>4482</v>
      </c>
      <c r="B1343" s="366" t="s">
        <v>909</v>
      </c>
      <c r="C1343" s="367" t="s">
        <v>530</v>
      </c>
      <c r="D1343" s="368">
        <v>335</v>
      </c>
      <c r="E1343" s="370">
        <v>0</v>
      </c>
    </row>
    <row r="1344" spans="1:5">
      <c r="A1344" s="369" t="s">
        <v>4483</v>
      </c>
      <c r="B1344" s="366" t="s">
        <v>1865</v>
      </c>
      <c r="C1344" s="367" t="s">
        <v>356</v>
      </c>
      <c r="D1344" s="368">
        <v>318.5</v>
      </c>
      <c r="E1344" s="370">
        <v>0</v>
      </c>
    </row>
    <row r="1345" spans="1:5">
      <c r="A1345" s="369" t="s">
        <v>4484</v>
      </c>
      <c r="B1345" s="366" t="s">
        <v>911</v>
      </c>
      <c r="C1345" s="367" t="s">
        <v>127</v>
      </c>
      <c r="D1345" s="368">
        <v>300</v>
      </c>
      <c r="E1345" s="370">
        <v>0</v>
      </c>
    </row>
    <row r="1346" spans="1:5">
      <c r="A1346" s="369" t="s">
        <v>4485</v>
      </c>
      <c r="B1346" s="366" t="s">
        <v>908</v>
      </c>
      <c r="C1346" s="367" t="s">
        <v>523</v>
      </c>
      <c r="D1346" s="368">
        <v>300</v>
      </c>
      <c r="E1346" s="370">
        <v>0</v>
      </c>
    </row>
    <row r="1347" spans="1:5">
      <c r="A1347" s="369" t="s">
        <v>4486</v>
      </c>
      <c r="B1347" s="366" t="s">
        <v>4389</v>
      </c>
      <c r="C1347" s="367" t="s">
        <v>464</v>
      </c>
      <c r="D1347" s="368">
        <v>287.5</v>
      </c>
      <c r="E1347" s="370">
        <v>0</v>
      </c>
    </row>
    <row r="1348" spans="1:5">
      <c r="A1348" s="369" t="s">
        <v>4487</v>
      </c>
      <c r="B1348" s="366" t="s">
        <v>1875</v>
      </c>
      <c r="C1348" s="367" t="s">
        <v>737</v>
      </c>
      <c r="D1348" s="368">
        <v>278</v>
      </c>
      <c r="E1348" s="370">
        <v>0</v>
      </c>
    </row>
    <row r="1349" spans="1:5">
      <c r="A1349" s="369" t="s">
        <v>4488</v>
      </c>
      <c r="B1349" s="366" t="s">
        <v>1873</v>
      </c>
      <c r="C1349" s="367" t="s">
        <v>123</v>
      </c>
      <c r="D1349" s="368">
        <v>270</v>
      </c>
      <c r="E1349" s="370">
        <v>0</v>
      </c>
    </row>
    <row r="1350" spans="1:5">
      <c r="A1350" s="369" t="s">
        <v>4489</v>
      </c>
      <c r="B1350" s="366" t="s">
        <v>1880</v>
      </c>
      <c r="C1350" s="367" t="s">
        <v>205</v>
      </c>
      <c r="D1350" s="368">
        <v>268</v>
      </c>
      <c r="E1350" s="370">
        <v>0</v>
      </c>
    </row>
    <row r="1351" spans="1:5">
      <c r="A1351" s="369" t="s">
        <v>4490</v>
      </c>
      <c r="B1351" s="366" t="s">
        <v>1877</v>
      </c>
      <c r="C1351" s="367" t="s">
        <v>121</v>
      </c>
      <c r="D1351" s="368">
        <v>266</v>
      </c>
      <c r="E1351" s="370">
        <v>0</v>
      </c>
    </row>
    <row r="1352" spans="1:5">
      <c r="A1352" s="369" t="s">
        <v>4491</v>
      </c>
      <c r="B1352" s="366" t="s">
        <v>1872</v>
      </c>
      <c r="C1352" s="367" t="s">
        <v>131</v>
      </c>
      <c r="D1352" s="368">
        <v>264</v>
      </c>
      <c r="E1352" s="370">
        <v>0</v>
      </c>
    </row>
    <row r="1353" spans="1:5">
      <c r="A1353" s="369" t="s">
        <v>4492</v>
      </c>
      <c r="B1353" s="366" t="s">
        <v>4390</v>
      </c>
      <c r="C1353" s="367" t="s">
        <v>227</v>
      </c>
      <c r="D1353" s="368">
        <v>247.5</v>
      </c>
      <c r="E1353" s="370">
        <v>0</v>
      </c>
    </row>
    <row r="1354" spans="1:5">
      <c r="A1354" s="369" t="s">
        <v>4493</v>
      </c>
      <c r="B1354" s="366" t="s">
        <v>1876</v>
      </c>
      <c r="C1354" s="367" t="s">
        <v>187</v>
      </c>
      <c r="D1354" s="368">
        <v>242</v>
      </c>
      <c r="E1354" s="370">
        <v>0</v>
      </c>
    </row>
    <row r="1355" spans="1:5">
      <c r="A1355" s="369" t="s">
        <v>4494</v>
      </c>
      <c r="B1355" s="366" t="s">
        <v>4391</v>
      </c>
      <c r="C1355" s="367" t="s">
        <v>149</v>
      </c>
      <c r="D1355" s="368">
        <v>237.5</v>
      </c>
      <c r="E1355" s="370">
        <v>0</v>
      </c>
    </row>
    <row r="1356" spans="1:5">
      <c r="A1356" s="369" t="s">
        <v>4495</v>
      </c>
      <c r="B1356" s="366" t="s">
        <v>4392</v>
      </c>
      <c r="C1356" s="367" t="s">
        <v>227</v>
      </c>
      <c r="D1356" s="368">
        <v>230</v>
      </c>
      <c r="E1356" s="370">
        <v>0</v>
      </c>
    </row>
    <row r="1357" spans="1:5">
      <c r="A1357" s="369" t="s">
        <v>4496</v>
      </c>
      <c r="B1357" s="366" t="s">
        <v>4393</v>
      </c>
      <c r="C1357" s="367" t="s">
        <v>121</v>
      </c>
      <c r="D1357" s="368">
        <v>229.5</v>
      </c>
      <c r="E1357" s="370">
        <v>0</v>
      </c>
    </row>
    <row r="1358" spans="1:5">
      <c r="A1358" s="369" t="s">
        <v>4497</v>
      </c>
      <c r="B1358" s="366" t="s">
        <v>912</v>
      </c>
      <c r="C1358" s="367" t="s">
        <v>101</v>
      </c>
      <c r="D1358" s="368">
        <v>229</v>
      </c>
      <c r="E1358" s="370">
        <v>0</v>
      </c>
    </row>
    <row r="1359" spans="1:5">
      <c r="A1359" s="369" t="s">
        <v>4498</v>
      </c>
      <c r="B1359" s="366" t="s">
        <v>1878</v>
      </c>
      <c r="C1359" s="367" t="s">
        <v>530</v>
      </c>
      <c r="D1359" s="368">
        <v>228</v>
      </c>
      <c r="E1359" s="370">
        <v>0</v>
      </c>
    </row>
    <row r="1360" spans="1:5">
      <c r="A1360" s="369" t="s">
        <v>4499</v>
      </c>
      <c r="B1360" s="366" t="s">
        <v>4394</v>
      </c>
      <c r="C1360" s="367" t="s">
        <v>101</v>
      </c>
      <c r="D1360" s="368">
        <v>227.5</v>
      </c>
      <c r="E1360" s="370">
        <v>0</v>
      </c>
    </row>
    <row r="1361" spans="1:5">
      <c r="A1361" s="369" t="s">
        <v>4500</v>
      </c>
      <c r="B1361" s="366" t="s">
        <v>1910</v>
      </c>
      <c r="C1361" s="367" t="s">
        <v>227</v>
      </c>
      <c r="D1361" s="368">
        <v>226</v>
      </c>
      <c r="E1361" s="370">
        <v>0</v>
      </c>
    </row>
    <row r="1362" spans="1:5">
      <c r="A1362" s="369" t="s">
        <v>4501</v>
      </c>
      <c r="B1362" s="366" t="s">
        <v>1883</v>
      </c>
      <c r="C1362" s="367" t="s">
        <v>127</v>
      </c>
      <c r="D1362" s="368">
        <v>226</v>
      </c>
      <c r="E1362" s="370">
        <v>0</v>
      </c>
    </row>
    <row r="1363" spans="1:5">
      <c r="A1363" s="369" t="s">
        <v>4502</v>
      </c>
      <c r="B1363" s="366" t="s">
        <v>1879</v>
      </c>
      <c r="C1363" s="367" t="s">
        <v>243</v>
      </c>
      <c r="D1363" s="368">
        <v>224</v>
      </c>
      <c r="E1363" s="370">
        <v>0</v>
      </c>
    </row>
    <row r="1364" spans="1:5">
      <c r="A1364" s="369" t="s">
        <v>4503</v>
      </c>
      <c r="B1364" s="366" t="s">
        <v>1884</v>
      </c>
      <c r="C1364" s="367" t="s">
        <v>732</v>
      </c>
      <c r="D1364" s="368">
        <v>220</v>
      </c>
      <c r="E1364" s="370">
        <v>0</v>
      </c>
    </row>
    <row r="1365" spans="1:5">
      <c r="A1365" s="369" t="s">
        <v>4504</v>
      </c>
      <c r="B1365" s="366" t="s">
        <v>917</v>
      </c>
      <c r="C1365" s="367" t="s">
        <v>162</v>
      </c>
      <c r="D1365" s="368">
        <v>218</v>
      </c>
      <c r="E1365" s="370">
        <v>0</v>
      </c>
    </row>
    <row r="1366" spans="1:5">
      <c r="A1366" s="369" t="s">
        <v>4505</v>
      </c>
      <c r="B1366" s="366" t="s">
        <v>1892</v>
      </c>
      <c r="C1366" s="367" t="s">
        <v>123</v>
      </c>
      <c r="D1366" s="368">
        <v>214</v>
      </c>
      <c r="E1366" s="370">
        <v>0</v>
      </c>
    </row>
    <row r="1367" spans="1:5">
      <c r="A1367" s="369" t="s">
        <v>4506</v>
      </c>
      <c r="B1367" s="366" t="s">
        <v>4395</v>
      </c>
      <c r="C1367" s="367" t="s">
        <v>160</v>
      </c>
      <c r="D1367" s="368">
        <v>204.5</v>
      </c>
      <c r="E1367" s="370">
        <v>0</v>
      </c>
    </row>
    <row r="1368" spans="1:5">
      <c r="A1368" s="369" t="s">
        <v>4507</v>
      </c>
      <c r="B1368" s="366" t="s">
        <v>4396</v>
      </c>
      <c r="C1368" s="367" t="s">
        <v>217</v>
      </c>
      <c r="D1368" s="368">
        <v>200</v>
      </c>
      <c r="E1368" s="370">
        <v>0</v>
      </c>
    </row>
    <row r="1369" spans="1:5">
      <c r="A1369" s="369" t="s">
        <v>4508</v>
      </c>
      <c r="B1369" s="366" t="s">
        <v>1922</v>
      </c>
      <c r="C1369" s="367" t="s">
        <v>114</v>
      </c>
      <c r="D1369" s="368">
        <v>198</v>
      </c>
      <c r="E1369" s="370">
        <v>0</v>
      </c>
    </row>
    <row r="1370" spans="1:5">
      <c r="A1370" s="369" t="s">
        <v>4509</v>
      </c>
      <c r="B1370" s="366" t="s">
        <v>4397</v>
      </c>
      <c r="C1370" s="367" t="s">
        <v>227</v>
      </c>
      <c r="D1370" s="368">
        <v>197.5</v>
      </c>
      <c r="E1370" s="370">
        <v>0</v>
      </c>
    </row>
    <row r="1371" spans="1:5">
      <c r="A1371" s="369" t="s">
        <v>4510</v>
      </c>
      <c r="B1371" s="366" t="s">
        <v>1885</v>
      </c>
      <c r="C1371" s="367" t="s">
        <v>329</v>
      </c>
      <c r="D1371" s="368">
        <v>192</v>
      </c>
      <c r="E1371" s="370">
        <v>0</v>
      </c>
    </row>
    <row r="1372" spans="1:5">
      <c r="A1372" s="369" t="s">
        <v>4511</v>
      </c>
      <c r="B1372" s="366" t="s">
        <v>1909</v>
      </c>
      <c r="C1372" s="367" t="s">
        <v>119</v>
      </c>
      <c r="D1372" s="368">
        <v>190</v>
      </c>
      <c r="E1372" s="370">
        <v>0</v>
      </c>
    </row>
    <row r="1373" spans="1:5">
      <c r="A1373" s="369" t="s">
        <v>4512</v>
      </c>
      <c r="B1373" s="366" t="s">
        <v>916</v>
      </c>
      <c r="C1373" s="367" t="s">
        <v>123</v>
      </c>
      <c r="D1373" s="368">
        <v>186</v>
      </c>
      <c r="E1373" s="370">
        <v>0</v>
      </c>
    </row>
    <row r="1374" spans="1:5">
      <c r="A1374" s="369" t="s">
        <v>4513</v>
      </c>
      <c r="B1374" s="366" t="s">
        <v>1903</v>
      </c>
      <c r="C1374" s="367" t="s">
        <v>147</v>
      </c>
      <c r="D1374" s="368">
        <v>181</v>
      </c>
      <c r="E1374" s="370">
        <v>0</v>
      </c>
    </row>
    <row r="1375" spans="1:5">
      <c r="A1375" s="369" t="s">
        <v>4514</v>
      </c>
      <c r="B1375" s="366" t="s">
        <v>924</v>
      </c>
      <c r="C1375" s="367" t="s">
        <v>523</v>
      </c>
      <c r="D1375" s="368">
        <v>179</v>
      </c>
      <c r="E1375" s="370">
        <v>0</v>
      </c>
    </row>
    <row r="1376" spans="1:5">
      <c r="A1376" s="369" t="s">
        <v>4515</v>
      </c>
      <c r="B1376" s="366" t="s">
        <v>1887</v>
      </c>
      <c r="C1376" s="367" t="s">
        <v>187</v>
      </c>
      <c r="D1376" s="368">
        <v>176</v>
      </c>
      <c r="E1376" s="370">
        <v>0</v>
      </c>
    </row>
    <row r="1377" spans="1:5">
      <c r="A1377" s="369" t="s">
        <v>4516</v>
      </c>
      <c r="B1377" s="366" t="s">
        <v>1905</v>
      </c>
      <c r="C1377" s="367" t="s">
        <v>4374</v>
      </c>
      <c r="D1377" s="368">
        <v>175.5</v>
      </c>
      <c r="E1377" s="370">
        <v>0</v>
      </c>
    </row>
    <row r="1378" spans="1:5">
      <c r="A1378" s="369" t="s">
        <v>4517</v>
      </c>
      <c r="B1378" s="366" t="s">
        <v>4398</v>
      </c>
      <c r="C1378" s="367" t="s">
        <v>227</v>
      </c>
      <c r="D1378" s="368">
        <v>175</v>
      </c>
      <c r="E1378" s="370">
        <v>0</v>
      </c>
    </row>
    <row r="1379" spans="1:5">
      <c r="A1379" s="369" t="s">
        <v>4518</v>
      </c>
      <c r="B1379" s="366" t="s">
        <v>929</v>
      </c>
      <c r="C1379" s="367" t="s">
        <v>162</v>
      </c>
      <c r="D1379" s="368">
        <v>174</v>
      </c>
      <c r="E1379" s="370">
        <v>0</v>
      </c>
    </row>
    <row r="1380" spans="1:5">
      <c r="A1380" s="369" t="s">
        <v>4519</v>
      </c>
      <c r="B1380" s="366" t="s">
        <v>1908</v>
      </c>
      <c r="C1380" s="367" t="s">
        <v>110</v>
      </c>
      <c r="D1380" s="368">
        <v>174</v>
      </c>
      <c r="E1380" s="370">
        <v>0</v>
      </c>
    </row>
    <row r="1381" spans="1:5">
      <c r="A1381" s="369" t="s">
        <v>4520</v>
      </c>
      <c r="B1381" s="366" t="s">
        <v>4399</v>
      </c>
      <c r="C1381" s="367" t="s">
        <v>131</v>
      </c>
      <c r="D1381" s="368">
        <v>172.5</v>
      </c>
      <c r="E1381" s="370">
        <v>0</v>
      </c>
    </row>
    <row r="1382" spans="1:5">
      <c r="A1382" s="369" t="s">
        <v>4521</v>
      </c>
      <c r="B1382" s="366" t="s">
        <v>926</v>
      </c>
      <c r="C1382" s="367" t="s">
        <v>114</v>
      </c>
      <c r="D1382" s="368">
        <v>171</v>
      </c>
      <c r="E1382" s="370">
        <v>0</v>
      </c>
    </row>
    <row r="1383" spans="1:5">
      <c r="A1383" s="369" t="s">
        <v>4522</v>
      </c>
      <c r="B1383" s="366" t="s">
        <v>1902</v>
      </c>
      <c r="C1383" s="367" t="s">
        <v>123</v>
      </c>
      <c r="D1383" s="368">
        <v>170</v>
      </c>
      <c r="E1383" s="370">
        <v>0</v>
      </c>
    </row>
    <row r="1384" spans="1:5">
      <c r="A1384" s="369" t="s">
        <v>4523</v>
      </c>
      <c r="B1384" s="366" t="s">
        <v>1912</v>
      </c>
      <c r="C1384" s="367" t="s">
        <v>131</v>
      </c>
      <c r="D1384" s="368">
        <v>169.5</v>
      </c>
      <c r="E1384" s="370">
        <v>0</v>
      </c>
    </row>
    <row r="1385" spans="1:5">
      <c r="A1385" s="369" t="s">
        <v>4524</v>
      </c>
      <c r="B1385" s="366" t="s">
        <v>918</v>
      </c>
      <c r="C1385" s="367" t="s">
        <v>116</v>
      </c>
      <c r="D1385" s="368">
        <v>166</v>
      </c>
      <c r="E1385" s="370">
        <v>0</v>
      </c>
    </row>
    <row r="1386" spans="1:5">
      <c r="A1386" s="369" t="s">
        <v>4525</v>
      </c>
      <c r="B1386" s="366" t="s">
        <v>1891</v>
      </c>
      <c r="C1386" s="367" t="s">
        <v>101</v>
      </c>
      <c r="D1386" s="368">
        <v>164</v>
      </c>
      <c r="E1386" s="370">
        <v>0</v>
      </c>
    </row>
    <row r="1387" spans="1:5">
      <c r="A1387" s="369" t="s">
        <v>4526</v>
      </c>
      <c r="B1387" s="366" t="s">
        <v>1897</v>
      </c>
      <c r="C1387" s="367" t="s">
        <v>119</v>
      </c>
      <c r="D1387" s="368">
        <v>164</v>
      </c>
      <c r="E1387" s="370">
        <v>0</v>
      </c>
    </row>
    <row r="1388" spans="1:5">
      <c r="A1388" s="369" t="s">
        <v>4527</v>
      </c>
      <c r="B1388" s="366" t="s">
        <v>1969</v>
      </c>
      <c r="C1388" s="367" t="s">
        <v>224</v>
      </c>
      <c r="D1388" s="368">
        <v>162</v>
      </c>
      <c r="E1388" s="370">
        <v>0</v>
      </c>
    </row>
    <row r="1389" spans="1:5">
      <c r="A1389" s="369" t="s">
        <v>4528</v>
      </c>
      <c r="B1389" s="366" t="s">
        <v>1920</v>
      </c>
      <c r="C1389" s="367" t="s">
        <v>632</v>
      </c>
      <c r="D1389" s="368">
        <v>160</v>
      </c>
      <c r="E1389" s="370">
        <v>0</v>
      </c>
    </row>
    <row r="1390" spans="1:5">
      <c r="A1390" s="369" t="s">
        <v>4529</v>
      </c>
      <c r="B1390" s="366" t="s">
        <v>921</v>
      </c>
      <c r="C1390" s="367" t="s">
        <v>239</v>
      </c>
      <c r="D1390" s="368">
        <v>159</v>
      </c>
      <c r="E1390" s="370">
        <v>0</v>
      </c>
    </row>
    <row r="1391" spans="1:5">
      <c r="A1391" s="369" t="s">
        <v>4530</v>
      </c>
      <c r="B1391" s="366" t="s">
        <v>933</v>
      </c>
      <c r="C1391" s="367" t="s">
        <v>123</v>
      </c>
      <c r="D1391" s="368">
        <v>159</v>
      </c>
      <c r="E1391" s="370">
        <v>0</v>
      </c>
    </row>
    <row r="1392" spans="1:5">
      <c r="A1392" s="369" t="s">
        <v>4531</v>
      </c>
      <c r="B1392" s="366" t="s">
        <v>1898</v>
      </c>
      <c r="C1392" s="367" t="s">
        <v>464</v>
      </c>
      <c r="D1392" s="368">
        <v>158</v>
      </c>
      <c r="E1392" s="370">
        <v>0</v>
      </c>
    </row>
    <row r="1393" spans="1:5">
      <c r="A1393" s="369" t="s">
        <v>4532</v>
      </c>
      <c r="B1393" s="366" t="s">
        <v>1907</v>
      </c>
      <c r="C1393" s="367" t="s">
        <v>334</v>
      </c>
      <c r="D1393" s="368">
        <v>158</v>
      </c>
      <c r="E1393" s="370">
        <v>0</v>
      </c>
    </row>
    <row r="1394" spans="1:5">
      <c r="A1394" s="369" t="s">
        <v>4533</v>
      </c>
      <c r="B1394" s="366" t="s">
        <v>1900</v>
      </c>
      <c r="C1394" s="367" t="s">
        <v>123</v>
      </c>
      <c r="D1394" s="368">
        <v>156</v>
      </c>
      <c r="E1394" s="370">
        <v>0</v>
      </c>
    </row>
    <row r="1395" spans="1:5">
      <c r="A1395" s="369" t="s">
        <v>4534</v>
      </c>
      <c r="B1395" s="366" t="s">
        <v>1925</v>
      </c>
      <c r="C1395" s="367" t="s">
        <v>187</v>
      </c>
      <c r="D1395" s="368">
        <v>156</v>
      </c>
      <c r="E1395" s="370">
        <v>0</v>
      </c>
    </row>
    <row r="1396" spans="1:5">
      <c r="A1396" s="369" t="s">
        <v>4535</v>
      </c>
      <c r="B1396" s="366" t="s">
        <v>1940</v>
      </c>
      <c r="C1396" s="367" t="s">
        <v>227</v>
      </c>
      <c r="D1396" s="368">
        <v>156</v>
      </c>
      <c r="E1396" s="370">
        <v>0</v>
      </c>
    </row>
    <row r="1397" spans="1:5">
      <c r="A1397" s="369" t="s">
        <v>4536</v>
      </c>
      <c r="B1397" s="366" t="s">
        <v>1894</v>
      </c>
      <c r="C1397" s="367" t="s">
        <v>400</v>
      </c>
      <c r="D1397" s="368">
        <v>154</v>
      </c>
      <c r="E1397" s="370">
        <v>0</v>
      </c>
    </row>
    <row r="1398" spans="1:5">
      <c r="A1398" s="369" t="s">
        <v>4537</v>
      </c>
      <c r="B1398" s="366" t="s">
        <v>923</v>
      </c>
      <c r="C1398" s="367" t="s">
        <v>190</v>
      </c>
      <c r="D1398" s="368">
        <v>152</v>
      </c>
      <c r="E1398" s="370">
        <v>0</v>
      </c>
    </row>
    <row r="1399" spans="1:5">
      <c r="A1399" s="369" t="s">
        <v>4538</v>
      </c>
      <c r="B1399" s="366" t="s">
        <v>935</v>
      </c>
      <c r="C1399" s="367" t="s">
        <v>187</v>
      </c>
      <c r="D1399" s="368">
        <v>146.5</v>
      </c>
      <c r="E1399" s="370">
        <v>0</v>
      </c>
    </row>
    <row r="1400" spans="1:5">
      <c r="A1400" s="369" t="s">
        <v>4539</v>
      </c>
      <c r="B1400" s="366" t="s">
        <v>931</v>
      </c>
      <c r="C1400" s="367" t="s">
        <v>123</v>
      </c>
      <c r="D1400" s="368">
        <v>144</v>
      </c>
      <c r="E1400" s="370">
        <v>0</v>
      </c>
    </row>
    <row r="1401" spans="1:5">
      <c r="A1401" s="369" t="s">
        <v>4540</v>
      </c>
      <c r="B1401" s="366" t="s">
        <v>930</v>
      </c>
      <c r="C1401" s="367" t="s">
        <v>110</v>
      </c>
      <c r="D1401" s="368">
        <v>143</v>
      </c>
      <c r="E1401" s="370">
        <v>0</v>
      </c>
    </row>
    <row r="1402" spans="1:5">
      <c r="A1402" s="369" t="s">
        <v>4541</v>
      </c>
      <c r="B1402" s="366" t="s">
        <v>1956</v>
      </c>
      <c r="C1402" s="367" t="s">
        <v>230</v>
      </c>
      <c r="D1402" s="368">
        <v>142</v>
      </c>
      <c r="E1402" s="370">
        <v>0</v>
      </c>
    </row>
    <row r="1403" spans="1:5">
      <c r="A1403" s="369" t="s">
        <v>4542</v>
      </c>
      <c r="B1403" s="366" t="s">
        <v>1921</v>
      </c>
      <c r="C1403" s="367" t="s">
        <v>121</v>
      </c>
      <c r="D1403" s="368">
        <v>140</v>
      </c>
      <c r="E1403" s="370">
        <v>0</v>
      </c>
    </row>
    <row r="1404" spans="1:5">
      <c r="A1404" s="369" t="s">
        <v>4543</v>
      </c>
      <c r="B1404" s="366" t="s">
        <v>1944</v>
      </c>
      <c r="C1404" s="367" t="s">
        <v>205</v>
      </c>
      <c r="D1404" s="368">
        <v>132</v>
      </c>
      <c r="E1404" s="370">
        <v>0</v>
      </c>
    </row>
    <row r="1405" spans="1:5">
      <c r="A1405" s="369" t="s">
        <v>4544</v>
      </c>
      <c r="B1405" s="366" t="s">
        <v>1926</v>
      </c>
      <c r="C1405" s="367" t="s">
        <v>114</v>
      </c>
      <c r="D1405" s="368">
        <v>132</v>
      </c>
      <c r="E1405" s="370">
        <v>0</v>
      </c>
    </row>
    <row r="1406" spans="1:5">
      <c r="A1406" s="369" t="s">
        <v>4545</v>
      </c>
      <c r="B1406" s="366" t="s">
        <v>1915</v>
      </c>
      <c r="C1406" s="367" t="s">
        <v>127</v>
      </c>
      <c r="D1406" s="368">
        <v>132</v>
      </c>
      <c r="E1406" s="370">
        <v>0</v>
      </c>
    </row>
    <row r="1407" spans="1:5">
      <c r="A1407" s="369" t="s">
        <v>4546</v>
      </c>
      <c r="B1407" s="366" t="s">
        <v>1947</v>
      </c>
      <c r="C1407" s="367" t="s">
        <v>123</v>
      </c>
      <c r="D1407" s="368">
        <v>130</v>
      </c>
      <c r="E1407" s="370">
        <v>0</v>
      </c>
    </row>
    <row r="1408" spans="1:5">
      <c r="A1408" s="369" t="s">
        <v>4547</v>
      </c>
      <c r="B1408" s="366" t="s">
        <v>1931</v>
      </c>
      <c r="C1408" s="367" t="s">
        <v>131</v>
      </c>
      <c r="D1408" s="368">
        <v>129.5</v>
      </c>
      <c r="E1408" s="370">
        <v>0</v>
      </c>
    </row>
    <row r="1409" spans="1:5">
      <c r="A1409" s="369" t="s">
        <v>4548</v>
      </c>
      <c r="B1409" s="366" t="s">
        <v>4400</v>
      </c>
      <c r="C1409" s="367" t="s">
        <v>334</v>
      </c>
      <c r="D1409" s="368">
        <v>129.5</v>
      </c>
      <c r="E1409" s="370">
        <v>0</v>
      </c>
    </row>
    <row r="1410" spans="1:5">
      <c r="A1410" s="369" t="s">
        <v>4549</v>
      </c>
      <c r="B1410" s="366" t="s">
        <v>943</v>
      </c>
      <c r="C1410" s="367" t="s">
        <v>601</v>
      </c>
      <c r="D1410" s="368">
        <v>128</v>
      </c>
      <c r="E1410" s="370">
        <v>0</v>
      </c>
    </row>
    <row r="1411" spans="1:5">
      <c r="A1411" s="369" t="s">
        <v>4550</v>
      </c>
      <c r="B1411" s="366" t="s">
        <v>1929</v>
      </c>
      <c r="C1411" s="367" t="s">
        <v>329</v>
      </c>
      <c r="D1411" s="368">
        <v>128</v>
      </c>
      <c r="E1411" s="370">
        <v>0</v>
      </c>
    </row>
    <row r="1412" spans="1:5">
      <c r="A1412" s="369" t="s">
        <v>4551</v>
      </c>
      <c r="B1412" s="366" t="s">
        <v>1032</v>
      </c>
      <c r="C1412" s="367" t="s">
        <v>131</v>
      </c>
      <c r="D1412" s="368">
        <v>123</v>
      </c>
      <c r="E1412" s="370">
        <v>0</v>
      </c>
    </row>
    <row r="1413" spans="1:5">
      <c r="A1413" s="369" t="s">
        <v>4552</v>
      </c>
      <c r="B1413" s="366" t="s">
        <v>4401</v>
      </c>
      <c r="C1413" s="367" t="s">
        <v>292</v>
      </c>
      <c r="D1413" s="368">
        <v>122.5</v>
      </c>
      <c r="E1413" s="370">
        <v>0</v>
      </c>
    </row>
    <row r="1414" spans="1:5">
      <c r="A1414" s="369" t="s">
        <v>4553</v>
      </c>
      <c r="B1414" s="366" t="s">
        <v>4402</v>
      </c>
      <c r="C1414" s="367" t="s">
        <v>123</v>
      </c>
      <c r="D1414" s="368">
        <v>122</v>
      </c>
      <c r="E1414" s="370">
        <v>0</v>
      </c>
    </row>
    <row r="1415" spans="1:5">
      <c r="A1415" s="369" t="s">
        <v>4554</v>
      </c>
      <c r="B1415" s="366" t="s">
        <v>1946</v>
      </c>
      <c r="C1415" s="367" t="s">
        <v>961</v>
      </c>
      <c r="D1415" s="368">
        <v>122</v>
      </c>
      <c r="E1415" s="370">
        <v>0</v>
      </c>
    </row>
    <row r="1416" spans="1:5">
      <c r="A1416" s="369" t="s">
        <v>4555</v>
      </c>
      <c r="B1416" s="366" t="s">
        <v>1953</v>
      </c>
      <c r="C1416" s="367" t="s">
        <v>329</v>
      </c>
      <c r="D1416" s="368">
        <v>122</v>
      </c>
      <c r="E1416" s="370">
        <v>0</v>
      </c>
    </row>
    <row r="1417" spans="1:5">
      <c r="A1417" s="369" t="s">
        <v>4556</v>
      </c>
      <c r="B1417" s="366" t="s">
        <v>1968</v>
      </c>
      <c r="C1417" s="367" t="s">
        <v>114</v>
      </c>
      <c r="D1417" s="368">
        <v>118</v>
      </c>
      <c r="E1417" s="370">
        <v>0</v>
      </c>
    </row>
    <row r="1418" spans="1:5">
      <c r="A1418" s="369" t="s">
        <v>4557</v>
      </c>
      <c r="B1418" s="366" t="s">
        <v>945</v>
      </c>
      <c r="C1418" s="367" t="s">
        <v>110</v>
      </c>
      <c r="D1418" s="368">
        <v>117</v>
      </c>
      <c r="E1418" s="370">
        <v>0</v>
      </c>
    </row>
    <row r="1419" spans="1:5">
      <c r="A1419" s="369" t="s">
        <v>4558</v>
      </c>
      <c r="B1419" s="366" t="s">
        <v>1937</v>
      </c>
      <c r="C1419" s="367" t="s">
        <v>160</v>
      </c>
      <c r="D1419" s="368">
        <v>116</v>
      </c>
      <c r="E1419" s="370">
        <v>0</v>
      </c>
    </row>
    <row r="1420" spans="1:5">
      <c r="A1420" s="369" t="s">
        <v>4559</v>
      </c>
      <c r="B1420" s="366" t="s">
        <v>949</v>
      </c>
      <c r="C1420" s="367" t="s">
        <v>542</v>
      </c>
      <c r="D1420" s="368">
        <v>114</v>
      </c>
      <c r="E1420" s="370">
        <v>0</v>
      </c>
    </row>
    <row r="1421" spans="1:5">
      <c r="A1421" s="369" t="s">
        <v>4560</v>
      </c>
      <c r="B1421" s="366" t="s">
        <v>1917</v>
      </c>
      <c r="C1421" s="367" t="s">
        <v>329</v>
      </c>
      <c r="D1421" s="368">
        <v>112</v>
      </c>
      <c r="E1421" s="370">
        <v>0</v>
      </c>
    </row>
    <row r="1422" spans="1:5">
      <c r="A1422" s="369" t="s">
        <v>4561</v>
      </c>
      <c r="B1422" s="366" t="s">
        <v>1936</v>
      </c>
      <c r="C1422" s="367" t="s">
        <v>243</v>
      </c>
      <c r="D1422" s="368">
        <v>112</v>
      </c>
      <c r="E1422" s="370">
        <v>0</v>
      </c>
    </row>
    <row r="1423" spans="1:5">
      <c r="A1423" s="369" t="s">
        <v>4562</v>
      </c>
      <c r="B1423" s="366" t="s">
        <v>1949</v>
      </c>
      <c r="C1423" s="367" t="s">
        <v>149</v>
      </c>
      <c r="D1423" s="368">
        <v>112</v>
      </c>
      <c r="E1423" s="370">
        <v>0</v>
      </c>
    </row>
    <row r="1424" spans="1:5">
      <c r="A1424" s="369" t="s">
        <v>4563</v>
      </c>
      <c r="B1424" s="366" t="s">
        <v>955</v>
      </c>
      <c r="C1424" s="367" t="s">
        <v>121</v>
      </c>
      <c r="D1424" s="368">
        <v>106</v>
      </c>
      <c r="E1424" s="370">
        <v>0</v>
      </c>
    </row>
    <row r="1425" spans="1:5">
      <c r="A1425" s="369" t="s">
        <v>4564</v>
      </c>
      <c r="B1425" s="366" t="s">
        <v>952</v>
      </c>
      <c r="C1425" s="367" t="s">
        <v>103</v>
      </c>
      <c r="D1425" s="368">
        <v>106</v>
      </c>
      <c r="E1425" s="370">
        <v>0</v>
      </c>
    </row>
    <row r="1426" spans="1:5">
      <c r="A1426" s="369" t="s">
        <v>4565</v>
      </c>
      <c r="B1426" s="366" t="s">
        <v>1985</v>
      </c>
      <c r="C1426" s="367" t="s">
        <v>141</v>
      </c>
      <c r="D1426" s="368">
        <v>103.5</v>
      </c>
      <c r="E1426" s="370">
        <v>0</v>
      </c>
    </row>
    <row r="1427" spans="1:5">
      <c r="A1427" s="369" t="s">
        <v>4566</v>
      </c>
      <c r="B1427" s="366" t="s">
        <v>948</v>
      </c>
      <c r="C1427" s="367" t="s">
        <v>147</v>
      </c>
      <c r="D1427" s="368">
        <v>103</v>
      </c>
      <c r="E1427" s="370">
        <v>0</v>
      </c>
    </row>
    <row r="1428" spans="1:5">
      <c r="A1428" s="369" t="s">
        <v>4567</v>
      </c>
      <c r="B1428" s="366" t="s">
        <v>937</v>
      </c>
      <c r="C1428" s="367" t="s">
        <v>329</v>
      </c>
      <c r="D1428" s="368">
        <v>103</v>
      </c>
      <c r="E1428" s="370">
        <v>0</v>
      </c>
    </row>
    <row r="1429" spans="1:5">
      <c r="A1429" s="369" t="s">
        <v>4568</v>
      </c>
      <c r="B1429" s="366" t="s">
        <v>942</v>
      </c>
      <c r="C1429" s="367" t="s">
        <v>110</v>
      </c>
      <c r="D1429" s="368">
        <v>102</v>
      </c>
      <c r="E1429" s="370">
        <v>0</v>
      </c>
    </row>
    <row r="1430" spans="1:5">
      <c r="A1430" s="369" t="s">
        <v>4569</v>
      </c>
      <c r="B1430" s="366" t="s">
        <v>1943</v>
      </c>
      <c r="C1430" s="367" t="s">
        <v>542</v>
      </c>
      <c r="D1430" s="368">
        <v>102</v>
      </c>
      <c r="E1430" s="370">
        <v>0</v>
      </c>
    </row>
    <row r="1431" spans="1:5">
      <c r="A1431" s="369" t="s">
        <v>4570</v>
      </c>
      <c r="B1431" s="366" t="s">
        <v>4403</v>
      </c>
      <c r="C1431" s="367" t="s">
        <v>4404</v>
      </c>
      <c r="D1431" s="368">
        <v>100</v>
      </c>
      <c r="E1431" s="370">
        <v>0</v>
      </c>
    </row>
    <row r="1432" spans="1:5">
      <c r="A1432" s="369" t="s">
        <v>4571</v>
      </c>
      <c r="B1432" s="366" t="s">
        <v>970</v>
      </c>
      <c r="C1432" s="367" t="s">
        <v>601</v>
      </c>
      <c r="D1432" s="368">
        <v>99</v>
      </c>
      <c r="E1432" s="370">
        <v>0</v>
      </c>
    </row>
    <row r="1433" spans="1:5">
      <c r="A1433" s="369" t="s">
        <v>4572</v>
      </c>
      <c r="B1433" s="366" t="s">
        <v>954</v>
      </c>
      <c r="C1433" s="367" t="s">
        <v>116</v>
      </c>
      <c r="D1433" s="368">
        <v>99</v>
      </c>
      <c r="E1433" s="370">
        <v>0</v>
      </c>
    </row>
    <row r="1434" spans="1:5">
      <c r="A1434" s="369" t="s">
        <v>4573</v>
      </c>
      <c r="B1434" s="366" t="s">
        <v>1945</v>
      </c>
      <c r="C1434" s="367" t="s">
        <v>112</v>
      </c>
      <c r="D1434" s="368">
        <v>98</v>
      </c>
      <c r="E1434" s="370">
        <v>0</v>
      </c>
    </row>
    <row r="1435" spans="1:5">
      <c r="A1435" s="369" t="s">
        <v>4574</v>
      </c>
      <c r="B1435" s="366" t="s">
        <v>1997</v>
      </c>
      <c r="C1435" s="367" t="s">
        <v>1176</v>
      </c>
      <c r="D1435" s="368">
        <v>93</v>
      </c>
      <c r="E1435" s="370">
        <v>0</v>
      </c>
    </row>
    <row r="1436" spans="1:5">
      <c r="A1436" s="369" t="s">
        <v>4575</v>
      </c>
      <c r="B1436" s="366" t="s">
        <v>939</v>
      </c>
      <c r="C1436" s="367" t="s">
        <v>329</v>
      </c>
      <c r="D1436" s="368">
        <v>92</v>
      </c>
      <c r="E1436" s="370">
        <v>0</v>
      </c>
    </row>
    <row r="1437" spans="1:5">
      <c r="A1437" s="369" t="s">
        <v>4576</v>
      </c>
      <c r="B1437" s="366" t="s">
        <v>965</v>
      </c>
      <c r="C1437" s="367" t="s">
        <v>966</v>
      </c>
      <c r="D1437" s="368">
        <v>90</v>
      </c>
      <c r="E1437" s="370">
        <v>0</v>
      </c>
    </row>
    <row r="1438" spans="1:5">
      <c r="A1438" s="369" t="s">
        <v>4577</v>
      </c>
      <c r="B1438" s="366" t="s">
        <v>980</v>
      </c>
      <c r="C1438" s="367" t="s">
        <v>101</v>
      </c>
      <c r="D1438" s="368">
        <v>89</v>
      </c>
      <c r="E1438" s="370">
        <v>0</v>
      </c>
    </row>
    <row r="1439" spans="1:5">
      <c r="A1439" s="369" t="s">
        <v>4578</v>
      </c>
      <c r="B1439" s="366" t="s">
        <v>973</v>
      </c>
      <c r="C1439" s="367" t="s">
        <v>4374</v>
      </c>
      <c r="D1439" s="368">
        <v>88</v>
      </c>
      <c r="E1439" s="370">
        <v>0</v>
      </c>
    </row>
    <row r="1440" spans="1:5">
      <c r="A1440" s="369" t="s">
        <v>4579</v>
      </c>
      <c r="B1440" s="366" t="s">
        <v>960</v>
      </c>
      <c r="C1440" s="367" t="s">
        <v>961</v>
      </c>
      <c r="D1440" s="368">
        <v>88</v>
      </c>
      <c r="E1440" s="370">
        <v>0</v>
      </c>
    </row>
    <row r="1441" spans="1:5">
      <c r="A1441" s="369" t="s">
        <v>4580</v>
      </c>
      <c r="B1441" s="366" t="s">
        <v>983</v>
      </c>
      <c r="C1441" s="367" t="s">
        <v>119</v>
      </c>
      <c r="D1441" s="368">
        <v>87</v>
      </c>
      <c r="E1441" s="370">
        <v>0</v>
      </c>
    </row>
    <row r="1442" spans="1:5">
      <c r="A1442" s="369" t="s">
        <v>4581</v>
      </c>
      <c r="B1442" s="366" t="s">
        <v>986</v>
      </c>
      <c r="C1442" s="367" t="s">
        <v>4374</v>
      </c>
      <c r="D1442" s="368">
        <v>86</v>
      </c>
      <c r="E1442" s="370">
        <v>0</v>
      </c>
    </row>
    <row r="1443" spans="1:5">
      <c r="A1443" s="369" t="s">
        <v>4582</v>
      </c>
      <c r="B1443" s="366" t="s">
        <v>947</v>
      </c>
      <c r="C1443" s="367" t="s">
        <v>103</v>
      </c>
      <c r="D1443" s="368">
        <v>85</v>
      </c>
      <c r="E1443" s="370">
        <v>0</v>
      </c>
    </row>
    <row r="1444" spans="1:5">
      <c r="A1444" s="369" t="s">
        <v>4583</v>
      </c>
      <c r="B1444" s="366" t="s">
        <v>958</v>
      </c>
      <c r="C1444" s="367" t="s">
        <v>329</v>
      </c>
      <c r="D1444" s="368">
        <v>83</v>
      </c>
      <c r="E1444" s="370">
        <v>0</v>
      </c>
    </row>
    <row r="1445" spans="1:5">
      <c r="A1445" s="369" t="s">
        <v>4584</v>
      </c>
      <c r="B1445" s="366" t="s">
        <v>1971</v>
      </c>
      <c r="C1445" s="367" t="s">
        <v>329</v>
      </c>
      <c r="D1445" s="368">
        <v>82</v>
      </c>
      <c r="E1445" s="370">
        <v>0</v>
      </c>
    </row>
    <row r="1446" spans="1:5">
      <c r="A1446" s="369" t="s">
        <v>4585</v>
      </c>
      <c r="B1446" s="366" t="s">
        <v>1996</v>
      </c>
      <c r="C1446" s="367" t="s">
        <v>121</v>
      </c>
      <c r="D1446" s="368">
        <v>82</v>
      </c>
      <c r="E1446" s="370">
        <v>0</v>
      </c>
    </row>
    <row r="1447" spans="1:5">
      <c r="A1447" s="369" t="s">
        <v>4586</v>
      </c>
      <c r="B1447" s="366" t="s">
        <v>979</v>
      </c>
      <c r="C1447" s="367" t="s">
        <v>4375</v>
      </c>
      <c r="D1447" s="368">
        <v>81</v>
      </c>
      <c r="E1447" s="370">
        <v>0</v>
      </c>
    </row>
    <row r="1448" spans="1:5">
      <c r="A1448" s="369" t="s">
        <v>4587</v>
      </c>
      <c r="B1448" s="366" t="s">
        <v>1989</v>
      </c>
      <c r="C1448" s="367" t="s">
        <v>230</v>
      </c>
      <c r="D1448" s="368">
        <v>80</v>
      </c>
      <c r="E1448" s="370">
        <v>0</v>
      </c>
    </row>
    <row r="1449" spans="1:5">
      <c r="A1449" s="369" t="s">
        <v>4588</v>
      </c>
      <c r="B1449" s="366" t="s">
        <v>1990</v>
      </c>
      <c r="C1449" s="367" t="s">
        <v>568</v>
      </c>
      <c r="D1449" s="368">
        <v>80</v>
      </c>
      <c r="E1449" s="370">
        <v>0</v>
      </c>
    </row>
    <row r="1450" spans="1:5">
      <c r="A1450" s="369" t="s">
        <v>4589</v>
      </c>
      <c r="B1450" s="366" t="s">
        <v>1975</v>
      </c>
      <c r="C1450" s="367" t="s">
        <v>568</v>
      </c>
      <c r="D1450" s="368">
        <v>80</v>
      </c>
      <c r="E1450" s="370">
        <v>0</v>
      </c>
    </row>
    <row r="1451" spans="1:5">
      <c r="A1451" s="369" t="s">
        <v>4590</v>
      </c>
      <c r="B1451" s="366" t="s">
        <v>968</v>
      </c>
      <c r="C1451" s="367" t="s">
        <v>110</v>
      </c>
      <c r="D1451" s="368">
        <v>80</v>
      </c>
      <c r="E1451" s="370">
        <v>0</v>
      </c>
    </row>
    <row r="1452" spans="1:5">
      <c r="A1452" s="369" t="s">
        <v>4591</v>
      </c>
      <c r="B1452" s="366" t="s">
        <v>977</v>
      </c>
      <c r="C1452" s="367" t="s">
        <v>632</v>
      </c>
      <c r="D1452" s="368">
        <v>78</v>
      </c>
      <c r="E1452" s="370">
        <v>0</v>
      </c>
    </row>
    <row r="1453" spans="1:5">
      <c r="A1453" s="369" t="s">
        <v>4592</v>
      </c>
      <c r="B1453" s="366" t="s">
        <v>1016</v>
      </c>
      <c r="C1453" s="367" t="s">
        <v>110</v>
      </c>
      <c r="D1453" s="368">
        <v>77</v>
      </c>
      <c r="E1453" s="370">
        <v>0</v>
      </c>
    </row>
    <row r="1454" spans="1:5">
      <c r="A1454" s="369" t="s">
        <v>4593</v>
      </c>
      <c r="B1454" s="366" t="s">
        <v>963</v>
      </c>
      <c r="C1454" s="367" t="s">
        <v>165</v>
      </c>
      <c r="D1454" s="368">
        <v>77</v>
      </c>
      <c r="E1454" s="370">
        <v>0</v>
      </c>
    </row>
    <row r="1455" spans="1:5">
      <c r="A1455" s="369" t="s">
        <v>4594</v>
      </c>
      <c r="B1455" s="366" t="s">
        <v>994</v>
      </c>
      <c r="C1455" s="367" t="s">
        <v>110</v>
      </c>
      <c r="D1455" s="368">
        <v>74</v>
      </c>
      <c r="E1455" s="370">
        <v>0</v>
      </c>
    </row>
    <row r="1456" spans="1:5">
      <c r="A1456" s="369" t="s">
        <v>4595</v>
      </c>
      <c r="B1456" s="366" t="s">
        <v>1977</v>
      </c>
      <c r="C1456" s="367" t="s">
        <v>1229</v>
      </c>
      <c r="D1456" s="368">
        <v>74</v>
      </c>
      <c r="E1456" s="370">
        <v>0</v>
      </c>
    </row>
    <row r="1457" spans="1:5">
      <c r="A1457" s="369" t="s">
        <v>4596</v>
      </c>
      <c r="B1457" s="366" t="s">
        <v>971</v>
      </c>
      <c r="C1457" s="367" t="s">
        <v>123</v>
      </c>
      <c r="D1457" s="368">
        <v>74</v>
      </c>
      <c r="E1457" s="370">
        <v>0</v>
      </c>
    </row>
    <row r="1458" spans="1:5">
      <c r="A1458" s="369" t="s">
        <v>4597</v>
      </c>
      <c r="B1458" s="366" t="s">
        <v>1025</v>
      </c>
      <c r="C1458" s="367" t="s">
        <v>127</v>
      </c>
      <c r="D1458" s="368">
        <v>74</v>
      </c>
      <c r="E1458" s="370">
        <v>0</v>
      </c>
    </row>
    <row r="1459" spans="1:5">
      <c r="A1459" s="369" t="s">
        <v>4598</v>
      </c>
      <c r="B1459" s="366" t="s">
        <v>981</v>
      </c>
      <c r="C1459" s="367" t="s">
        <v>190</v>
      </c>
      <c r="D1459" s="368">
        <v>73</v>
      </c>
      <c r="E1459" s="370">
        <v>0</v>
      </c>
    </row>
    <row r="1460" spans="1:5">
      <c r="A1460" s="369" t="s">
        <v>4599</v>
      </c>
      <c r="B1460" s="366" t="s">
        <v>4405</v>
      </c>
      <c r="C1460" s="367" t="s">
        <v>127</v>
      </c>
      <c r="D1460" s="368">
        <v>72.5</v>
      </c>
      <c r="E1460" s="370">
        <v>0</v>
      </c>
    </row>
    <row r="1461" spans="1:5">
      <c r="A1461" s="369" t="s">
        <v>4600</v>
      </c>
      <c r="B1461" s="366" t="s">
        <v>1972</v>
      </c>
      <c r="C1461" s="367" t="s">
        <v>292</v>
      </c>
      <c r="D1461" s="368">
        <v>72</v>
      </c>
      <c r="E1461" s="370">
        <v>0</v>
      </c>
    </row>
    <row r="1462" spans="1:5">
      <c r="A1462" s="369" t="s">
        <v>4601</v>
      </c>
      <c r="B1462" s="366" t="s">
        <v>2019</v>
      </c>
      <c r="C1462" s="367" t="s">
        <v>227</v>
      </c>
      <c r="D1462" s="368">
        <v>71.5</v>
      </c>
      <c r="E1462" s="370">
        <v>0</v>
      </c>
    </row>
    <row r="1463" spans="1:5">
      <c r="A1463" s="369" t="s">
        <v>4602</v>
      </c>
      <c r="B1463" s="366" t="s">
        <v>990</v>
      </c>
      <c r="C1463" s="367" t="s">
        <v>301</v>
      </c>
      <c r="D1463" s="368">
        <v>71</v>
      </c>
      <c r="E1463" s="370">
        <v>0</v>
      </c>
    </row>
    <row r="1464" spans="1:5">
      <c r="A1464" s="369" t="s">
        <v>4603</v>
      </c>
      <c r="B1464" s="366" t="s">
        <v>974</v>
      </c>
      <c r="C1464" s="367" t="s">
        <v>329</v>
      </c>
      <c r="D1464" s="368">
        <v>71</v>
      </c>
      <c r="E1464" s="370">
        <v>0</v>
      </c>
    </row>
    <row r="1465" spans="1:5">
      <c r="A1465" s="369" t="s">
        <v>4604</v>
      </c>
      <c r="B1465" s="366" t="s">
        <v>2201</v>
      </c>
      <c r="C1465" s="367" t="s">
        <v>479</v>
      </c>
      <c r="D1465" s="368">
        <v>70</v>
      </c>
      <c r="E1465" s="370">
        <v>0</v>
      </c>
    </row>
    <row r="1466" spans="1:5">
      <c r="A1466" s="369" t="s">
        <v>4605</v>
      </c>
      <c r="B1466" s="366" t="s">
        <v>1040</v>
      </c>
      <c r="C1466" s="367" t="s">
        <v>329</v>
      </c>
      <c r="D1466" s="368">
        <v>69</v>
      </c>
      <c r="E1466" s="370">
        <v>0</v>
      </c>
    </row>
    <row r="1467" spans="1:5">
      <c r="A1467" s="369" t="s">
        <v>4606</v>
      </c>
      <c r="B1467" s="366" t="s">
        <v>993</v>
      </c>
      <c r="C1467" s="367" t="s">
        <v>961</v>
      </c>
      <c r="D1467" s="368">
        <v>69</v>
      </c>
      <c r="E1467" s="370">
        <v>0</v>
      </c>
    </row>
    <row r="1468" spans="1:5">
      <c r="A1468" s="369" t="s">
        <v>4607</v>
      </c>
      <c r="B1468" s="366" t="s">
        <v>1063</v>
      </c>
      <c r="C1468" s="367" t="s">
        <v>239</v>
      </c>
      <c r="D1468" s="368">
        <v>68</v>
      </c>
      <c r="E1468" s="370">
        <v>0</v>
      </c>
    </row>
    <row r="1469" spans="1:5">
      <c r="A1469" s="369" t="s">
        <v>4608</v>
      </c>
      <c r="B1469" s="366" t="s">
        <v>2001</v>
      </c>
      <c r="C1469" s="367" t="s">
        <v>292</v>
      </c>
      <c r="D1469" s="368">
        <v>68</v>
      </c>
      <c r="E1469" s="370">
        <v>0</v>
      </c>
    </row>
    <row r="1470" spans="1:5">
      <c r="A1470" s="369" t="s">
        <v>4609</v>
      </c>
      <c r="B1470" s="366" t="s">
        <v>1062</v>
      </c>
      <c r="C1470" s="367" t="s">
        <v>2736</v>
      </c>
      <c r="D1470" s="368">
        <v>66</v>
      </c>
      <c r="E1470" s="370">
        <v>0</v>
      </c>
    </row>
    <row r="1471" spans="1:5">
      <c r="A1471" s="369" t="s">
        <v>4610</v>
      </c>
      <c r="B1471" s="366" t="s">
        <v>1125</v>
      </c>
      <c r="C1471" s="367" t="s">
        <v>1082</v>
      </c>
      <c r="D1471" s="368">
        <v>65.5</v>
      </c>
      <c r="E1471" s="370">
        <v>0</v>
      </c>
    </row>
    <row r="1472" spans="1:5">
      <c r="A1472" s="369" t="s">
        <v>4611</v>
      </c>
      <c r="B1472" s="366" t="s">
        <v>1001</v>
      </c>
      <c r="C1472" s="367" t="s">
        <v>149</v>
      </c>
      <c r="D1472" s="368">
        <v>64</v>
      </c>
      <c r="E1472" s="370">
        <v>0</v>
      </c>
    </row>
    <row r="1473" spans="1:5">
      <c r="A1473" s="369" t="s">
        <v>4612</v>
      </c>
      <c r="B1473" s="366" t="s">
        <v>2147</v>
      </c>
      <c r="C1473" s="367" t="s">
        <v>227</v>
      </c>
      <c r="D1473" s="368">
        <v>63.5</v>
      </c>
      <c r="E1473" s="370">
        <v>0</v>
      </c>
    </row>
    <row r="1474" spans="1:5">
      <c r="A1474" s="369" t="s">
        <v>4613</v>
      </c>
      <c r="B1474" s="366" t="s">
        <v>998</v>
      </c>
      <c r="C1474" s="367" t="s">
        <v>162</v>
      </c>
      <c r="D1474" s="368">
        <v>63</v>
      </c>
      <c r="E1474" s="370">
        <v>0</v>
      </c>
    </row>
    <row r="1475" spans="1:5">
      <c r="A1475" s="369" t="s">
        <v>4614</v>
      </c>
      <c r="B1475" s="366" t="s">
        <v>988</v>
      </c>
      <c r="C1475" s="367" t="s">
        <v>147</v>
      </c>
      <c r="D1475" s="368">
        <v>62</v>
      </c>
      <c r="E1475" s="370">
        <v>0</v>
      </c>
    </row>
    <row r="1476" spans="1:5">
      <c r="A1476" s="369" t="s">
        <v>4615</v>
      </c>
      <c r="B1476" s="366" t="s">
        <v>2253</v>
      </c>
      <c r="C1476" s="367" t="s">
        <v>123</v>
      </c>
      <c r="D1476" s="368">
        <v>61.5</v>
      </c>
      <c r="E1476" s="370">
        <v>0</v>
      </c>
    </row>
    <row r="1477" spans="1:5">
      <c r="A1477" s="369" t="s">
        <v>4616</v>
      </c>
      <c r="B1477" s="366" t="s">
        <v>2008</v>
      </c>
      <c r="C1477" s="367" t="s">
        <v>101</v>
      </c>
      <c r="D1477" s="368">
        <v>60</v>
      </c>
      <c r="E1477" s="370">
        <v>0</v>
      </c>
    </row>
    <row r="1478" spans="1:5">
      <c r="A1478" s="369" t="s">
        <v>4617</v>
      </c>
      <c r="B1478" s="366" t="s">
        <v>1091</v>
      </c>
      <c r="C1478" s="367" t="s">
        <v>2736</v>
      </c>
      <c r="D1478" s="368">
        <v>60</v>
      </c>
      <c r="E1478" s="370">
        <v>0</v>
      </c>
    </row>
    <row r="1479" spans="1:5">
      <c r="A1479" s="369" t="s">
        <v>4618</v>
      </c>
      <c r="B1479" s="366" t="s">
        <v>1984</v>
      </c>
      <c r="C1479" s="367" t="s">
        <v>717</v>
      </c>
      <c r="D1479" s="368">
        <v>60</v>
      </c>
      <c r="E1479" s="370">
        <v>0</v>
      </c>
    </row>
    <row r="1480" spans="1:5">
      <c r="A1480" s="369" t="s">
        <v>4619</v>
      </c>
      <c r="B1480" s="366" t="s">
        <v>2005</v>
      </c>
      <c r="C1480" s="367" t="s">
        <v>319</v>
      </c>
      <c r="D1480" s="368">
        <v>60</v>
      </c>
      <c r="E1480" s="370">
        <v>0</v>
      </c>
    </row>
    <row r="1481" spans="1:5">
      <c r="A1481" s="369" t="s">
        <v>4620</v>
      </c>
      <c r="B1481" s="366" t="s">
        <v>4406</v>
      </c>
      <c r="C1481" s="367" t="s">
        <v>668</v>
      </c>
      <c r="D1481" s="368">
        <v>59</v>
      </c>
      <c r="E1481" s="370">
        <v>0</v>
      </c>
    </row>
    <row r="1482" spans="1:5">
      <c r="A1482" s="369" t="s">
        <v>4621</v>
      </c>
      <c r="B1482" s="366" t="s">
        <v>1991</v>
      </c>
      <c r="C1482" s="367" t="s">
        <v>329</v>
      </c>
      <c r="D1482" s="368">
        <v>58</v>
      </c>
      <c r="E1482" s="370">
        <v>0</v>
      </c>
    </row>
    <row r="1483" spans="1:5">
      <c r="A1483" s="369" t="s">
        <v>4622</v>
      </c>
      <c r="B1483" s="366" t="s">
        <v>1027</v>
      </c>
      <c r="C1483" s="367" t="s">
        <v>329</v>
      </c>
      <c r="D1483" s="368">
        <v>57</v>
      </c>
      <c r="E1483" s="370">
        <v>0</v>
      </c>
    </row>
    <row r="1484" spans="1:5">
      <c r="A1484" s="369" t="s">
        <v>4623</v>
      </c>
      <c r="B1484" s="366" t="s">
        <v>996</v>
      </c>
      <c r="C1484" s="367" t="s">
        <v>961</v>
      </c>
      <c r="D1484" s="368">
        <v>57</v>
      </c>
      <c r="E1484" s="370">
        <v>0</v>
      </c>
    </row>
    <row r="1485" spans="1:5">
      <c r="A1485" s="369" t="s">
        <v>4624</v>
      </c>
      <c r="B1485" s="366" t="s">
        <v>1169</v>
      </c>
      <c r="C1485" s="367" t="s">
        <v>227</v>
      </c>
      <c r="D1485" s="368">
        <v>56.5</v>
      </c>
      <c r="E1485" s="370">
        <v>0</v>
      </c>
    </row>
    <row r="1486" spans="1:5">
      <c r="A1486" s="369" t="s">
        <v>4625</v>
      </c>
      <c r="B1486" s="366" t="s">
        <v>1994</v>
      </c>
      <c r="C1486" s="367" t="s">
        <v>160</v>
      </c>
      <c r="D1486" s="368">
        <v>56</v>
      </c>
      <c r="E1486" s="370">
        <v>0</v>
      </c>
    </row>
    <row r="1487" spans="1:5">
      <c r="A1487" s="369" t="s">
        <v>4626</v>
      </c>
      <c r="B1487" s="366" t="s">
        <v>2025</v>
      </c>
      <c r="C1487" s="367" t="s">
        <v>262</v>
      </c>
      <c r="D1487" s="368">
        <v>56</v>
      </c>
      <c r="E1487" s="370">
        <v>0</v>
      </c>
    </row>
    <row r="1488" spans="1:5">
      <c r="A1488" s="369" t="s">
        <v>4627</v>
      </c>
      <c r="B1488" s="366" t="s">
        <v>1051</v>
      </c>
      <c r="C1488" s="367" t="s">
        <v>329</v>
      </c>
      <c r="D1488" s="368">
        <v>56</v>
      </c>
      <c r="E1488" s="370">
        <v>0</v>
      </c>
    </row>
    <row r="1489" spans="1:5">
      <c r="A1489" s="369" t="s">
        <v>4628</v>
      </c>
      <c r="B1489" s="366" t="s">
        <v>2171</v>
      </c>
      <c r="C1489" s="367" t="s">
        <v>227</v>
      </c>
      <c r="D1489" s="368">
        <v>55.5</v>
      </c>
      <c r="E1489" s="370">
        <v>0</v>
      </c>
    </row>
    <row r="1490" spans="1:5">
      <c r="A1490" s="369" t="s">
        <v>4629</v>
      </c>
      <c r="B1490" s="366" t="s">
        <v>2148</v>
      </c>
      <c r="C1490" s="367" t="s">
        <v>239</v>
      </c>
      <c r="D1490" s="368">
        <v>55.5</v>
      </c>
      <c r="E1490" s="370">
        <v>0</v>
      </c>
    </row>
    <row r="1491" spans="1:5">
      <c r="A1491" s="369" t="s">
        <v>4630</v>
      </c>
      <c r="B1491" s="366" t="s">
        <v>1076</v>
      </c>
      <c r="C1491" s="367" t="s">
        <v>114</v>
      </c>
      <c r="D1491" s="368">
        <v>55</v>
      </c>
      <c r="E1491" s="370">
        <v>0</v>
      </c>
    </row>
    <row r="1492" spans="1:5">
      <c r="A1492" s="369" t="s">
        <v>4631</v>
      </c>
      <c r="B1492" s="366" t="s">
        <v>1014</v>
      </c>
      <c r="C1492" s="367" t="s">
        <v>523</v>
      </c>
      <c r="D1492" s="368">
        <v>55</v>
      </c>
      <c r="E1492" s="370">
        <v>0</v>
      </c>
    </row>
    <row r="1493" spans="1:5">
      <c r="A1493" s="369" t="s">
        <v>4632</v>
      </c>
      <c r="B1493" s="366" t="s">
        <v>2011</v>
      </c>
      <c r="C1493" s="367" t="s">
        <v>276</v>
      </c>
      <c r="D1493" s="368">
        <v>54</v>
      </c>
      <c r="E1493" s="370">
        <v>0</v>
      </c>
    </row>
    <row r="1494" spans="1:5">
      <c r="A1494" s="369" t="s">
        <v>4633</v>
      </c>
      <c r="B1494" s="366" t="s">
        <v>1009</v>
      </c>
      <c r="C1494" s="367" t="s">
        <v>1010</v>
      </c>
      <c r="D1494" s="368">
        <v>54</v>
      </c>
      <c r="E1494" s="370">
        <v>0</v>
      </c>
    </row>
    <row r="1495" spans="1:5">
      <c r="A1495" s="369" t="s">
        <v>4634</v>
      </c>
      <c r="B1495" s="366" t="s">
        <v>2151</v>
      </c>
      <c r="C1495" s="367" t="s">
        <v>131</v>
      </c>
      <c r="D1495" s="368">
        <v>53</v>
      </c>
      <c r="E1495" s="370">
        <v>0</v>
      </c>
    </row>
    <row r="1496" spans="1:5">
      <c r="A1496" s="369" t="s">
        <v>4635</v>
      </c>
      <c r="B1496" s="366" t="s">
        <v>1043</v>
      </c>
      <c r="C1496" s="367" t="s">
        <v>1044</v>
      </c>
      <c r="D1496" s="368">
        <v>53</v>
      </c>
      <c r="E1496" s="370">
        <v>0</v>
      </c>
    </row>
    <row r="1497" spans="1:5">
      <c r="A1497" s="369" t="s">
        <v>4636</v>
      </c>
      <c r="B1497" s="366" t="s">
        <v>2022</v>
      </c>
      <c r="C1497" s="367" t="s">
        <v>119</v>
      </c>
      <c r="D1497" s="368">
        <v>53</v>
      </c>
      <c r="E1497" s="370">
        <v>0</v>
      </c>
    </row>
    <row r="1498" spans="1:5">
      <c r="A1498" s="369" t="s">
        <v>4637</v>
      </c>
      <c r="B1498" s="366" t="s">
        <v>1036</v>
      </c>
      <c r="C1498" s="367" t="s">
        <v>334</v>
      </c>
      <c r="D1498" s="368">
        <v>53</v>
      </c>
      <c r="E1498" s="370">
        <v>0</v>
      </c>
    </row>
    <row r="1499" spans="1:5">
      <c r="A1499" s="369" t="s">
        <v>4638</v>
      </c>
      <c r="B1499" s="366" t="s">
        <v>1022</v>
      </c>
      <c r="C1499" s="367" t="s">
        <v>348</v>
      </c>
      <c r="D1499" s="368">
        <v>52</v>
      </c>
      <c r="E1499" s="370">
        <v>0</v>
      </c>
    </row>
    <row r="1500" spans="1:5">
      <c r="A1500" s="369" t="s">
        <v>4639</v>
      </c>
      <c r="B1500" s="366" t="s">
        <v>1013</v>
      </c>
      <c r="C1500" s="367" t="s">
        <v>269</v>
      </c>
      <c r="D1500" s="368">
        <v>52</v>
      </c>
      <c r="E1500" s="370">
        <v>0</v>
      </c>
    </row>
    <row r="1501" spans="1:5">
      <c r="A1501" s="369" t="s">
        <v>4640</v>
      </c>
      <c r="B1501" s="366" t="s">
        <v>1047</v>
      </c>
      <c r="C1501" s="367" t="s">
        <v>97</v>
      </c>
      <c r="D1501" s="368">
        <v>51</v>
      </c>
      <c r="E1501" s="370">
        <v>0</v>
      </c>
    </row>
    <row r="1502" spans="1:5">
      <c r="A1502" s="369" t="s">
        <v>4641</v>
      </c>
      <c r="B1502" s="366" t="s">
        <v>1102</v>
      </c>
      <c r="C1502" s="367" t="s">
        <v>190</v>
      </c>
      <c r="D1502" s="368">
        <v>50</v>
      </c>
      <c r="E1502" s="370">
        <v>0</v>
      </c>
    </row>
    <row r="1503" spans="1:5">
      <c r="A1503" s="369" t="s">
        <v>4642</v>
      </c>
      <c r="B1503" s="366" t="s">
        <v>4407</v>
      </c>
      <c r="C1503" s="367" t="s">
        <v>840</v>
      </c>
      <c r="D1503" s="368">
        <v>50</v>
      </c>
      <c r="E1503" s="370">
        <v>0</v>
      </c>
    </row>
    <row r="1504" spans="1:5">
      <c r="A1504" s="369" t="s">
        <v>4643</v>
      </c>
      <c r="B1504" s="366" t="s">
        <v>2035</v>
      </c>
      <c r="C1504" s="367" t="s">
        <v>568</v>
      </c>
      <c r="D1504" s="368">
        <v>50</v>
      </c>
      <c r="E1504" s="370">
        <v>0</v>
      </c>
    </row>
    <row r="1505" spans="1:5">
      <c r="A1505" s="369" t="s">
        <v>4644</v>
      </c>
      <c r="B1505" s="366" t="s">
        <v>1045</v>
      </c>
      <c r="C1505" s="367" t="s">
        <v>187</v>
      </c>
      <c r="D1505" s="368">
        <v>49</v>
      </c>
      <c r="E1505" s="370">
        <v>0</v>
      </c>
    </row>
    <row r="1506" spans="1:5">
      <c r="A1506" s="369" t="s">
        <v>4645</v>
      </c>
      <c r="B1506" s="366" t="s">
        <v>2017</v>
      </c>
      <c r="C1506" s="367" t="s">
        <v>489</v>
      </c>
      <c r="D1506" s="368">
        <v>48</v>
      </c>
      <c r="E1506" s="370">
        <v>0</v>
      </c>
    </row>
    <row r="1507" spans="1:5">
      <c r="A1507" s="369" t="s">
        <v>4646</v>
      </c>
      <c r="B1507" s="366" t="s">
        <v>4408</v>
      </c>
      <c r="C1507" s="367" t="s">
        <v>966</v>
      </c>
      <c r="D1507" s="368">
        <v>47.5</v>
      </c>
      <c r="E1507" s="370">
        <v>0</v>
      </c>
    </row>
    <row r="1508" spans="1:5">
      <c r="A1508" s="369" t="s">
        <v>4647</v>
      </c>
      <c r="B1508" s="366" t="s">
        <v>4409</v>
      </c>
      <c r="C1508" s="367" t="s">
        <v>887</v>
      </c>
      <c r="D1508" s="368">
        <v>47.5</v>
      </c>
      <c r="E1508" s="370">
        <v>0</v>
      </c>
    </row>
    <row r="1509" spans="1:5">
      <c r="A1509" s="369" t="s">
        <v>4648</v>
      </c>
      <c r="B1509" s="366" t="s">
        <v>1128</v>
      </c>
      <c r="C1509" s="367" t="s">
        <v>331</v>
      </c>
      <c r="D1509" s="368">
        <v>46</v>
      </c>
      <c r="E1509" s="370">
        <v>0</v>
      </c>
    </row>
    <row r="1510" spans="1:5">
      <c r="A1510" s="369" t="s">
        <v>4649</v>
      </c>
      <c r="B1510" s="366" t="s">
        <v>2029</v>
      </c>
      <c r="C1510" s="367" t="s">
        <v>523</v>
      </c>
      <c r="D1510" s="368">
        <v>46</v>
      </c>
      <c r="E1510" s="370">
        <v>0</v>
      </c>
    </row>
    <row r="1511" spans="1:5">
      <c r="A1511" s="369" t="s">
        <v>4650</v>
      </c>
      <c r="B1511" s="366" t="s">
        <v>2063</v>
      </c>
      <c r="C1511" s="367" t="s">
        <v>292</v>
      </c>
      <c r="D1511" s="368">
        <v>46</v>
      </c>
      <c r="E1511" s="370">
        <v>0</v>
      </c>
    </row>
    <row r="1512" spans="1:5">
      <c r="A1512" s="369" t="s">
        <v>4651</v>
      </c>
      <c r="B1512" s="366" t="s">
        <v>1080</v>
      </c>
      <c r="C1512" s="367" t="s">
        <v>329</v>
      </c>
      <c r="D1512" s="368">
        <v>46</v>
      </c>
      <c r="E1512" s="370">
        <v>0</v>
      </c>
    </row>
    <row r="1513" spans="1:5">
      <c r="A1513" s="369" t="s">
        <v>4652</v>
      </c>
      <c r="B1513" s="366" t="s">
        <v>1100</v>
      </c>
      <c r="C1513" s="367" t="s">
        <v>4377</v>
      </c>
      <c r="D1513" s="368">
        <v>46</v>
      </c>
      <c r="E1513" s="370">
        <v>0</v>
      </c>
    </row>
    <row r="1514" spans="1:5">
      <c r="A1514" s="369" t="s">
        <v>4653</v>
      </c>
      <c r="B1514" s="366" t="s">
        <v>2046</v>
      </c>
      <c r="C1514" s="367" t="s">
        <v>193</v>
      </c>
      <c r="D1514" s="368">
        <v>44</v>
      </c>
      <c r="E1514" s="370">
        <v>0</v>
      </c>
    </row>
    <row r="1515" spans="1:5">
      <c r="A1515" s="369" t="s">
        <v>4654</v>
      </c>
      <c r="B1515" s="366" t="s">
        <v>2027</v>
      </c>
      <c r="C1515" s="367" t="s">
        <v>262</v>
      </c>
      <c r="D1515" s="368">
        <v>44</v>
      </c>
      <c r="E1515" s="370">
        <v>0</v>
      </c>
    </row>
    <row r="1516" spans="1:5">
      <c r="A1516" s="369" t="s">
        <v>4655</v>
      </c>
      <c r="B1516" s="366" t="s">
        <v>2048</v>
      </c>
      <c r="C1516" s="367" t="s">
        <v>127</v>
      </c>
      <c r="D1516" s="368">
        <v>44</v>
      </c>
      <c r="E1516" s="370">
        <v>0</v>
      </c>
    </row>
    <row r="1517" spans="1:5">
      <c r="A1517" s="369" t="s">
        <v>4656</v>
      </c>
      <c r="B1517" s="366" t="s">
        <v>2051</v>
      </c>
      <c r="C1517" s="367" t="s">
        <v>523</v>
      </c>
      <c r="D1517" s="368">
        <v>44</v>
      </c>
      <c r="E1517" s="370">
        <v>0</v>
      </c>
    </row>
    <row r="1518" spans="1:5">
      <c r="A1518" s="369" t="s">
        <v>4657</v>
      </c>
      <c r="B1518" s="366" t="s">
        <v>2052</v>
      </c>
      <c r="C1518" s="367" t="s">
        <v>1343</v>
      </c>
      <c r="D1518" s="368">
        <v>44</v>
      </c>
      <c r="E1518" s="370">
        <v>0</v>
      </c>
    </row>
    <row r="1519" spans="1:5">
      <c r="A1519" s="369" t="s">
        <v>4658</v>
      </c>
      <c r="B1519" s="366" t="s">
        <v>2030</v>
      </c>
      <c r="C1519" s="367" t="s">
        <v>717</v>
      </c>
      <c r="D1519" s="368">
        <v>42</v>
      </c>
      <c r="E1519" s="370">
        <v>0</v>
      </c>
    </row>
    <row r="1520" spans="1:5">
      <c r="A1520" s="369" t="s">
        <v>4659</v>
      </c>
      <c r="B1520" s="366" t="s">
        <v>2114</v>
      </c>
      <c r="C1520" s="367" t="s">
        <v>348</v>
      </c>
      <c r="D1520" s="368">
        <v>42</v>
      </c>
      <c r="E1520" s="370">
        <v>0</v>
      </c>
    </row>
    <row r="1521" spans="1:5">
      <c r="A1521" s="369" t="s">
        <v>4660</v>
      </c>
      <c r="B1521" s="366" t="s">
        <v>2054</v>
      </c>
      <c r="C1521" s="367" t="s">
        <v>523</v>
      </c>
      <c r="D1521" s="368">
        <v>42</v>
      </c>
      <c r="E1521" s="370">
        <v>0</v>
      </c>
    </row>
    <row r="1522" spans="1:5">
      <c r="A1522" s="369" t="s">
        <v>4661</v>
      </c>
      <c r="B1522" s="366" t="s">
        <v>2043</v>
      </c>
      <c r="C1522" s="367" t="s">
        <v>307</v>
      </c>
      <c r="D1522" s="368">
        <v>42</v>
      </c>
      <c r="E1522" s="370">
        <v>0</v>
      </c>
    </row>
    <row r="1523" spans="1:5">
      <c r="A1523" s="369" t="s">
        <v>4662</v>
      </c>
      <c r="B1523" s="366" t="s">
        <v>2058</v>
      </c>
      <c r="C1523" s="367" t="s">
        <v>239</v>
      </c>
      <c r="D1523" s="368">
        <v>40</v>
      </c>
      <c r="E1523" s="370">
        <v>0</v>
      </c>
    </row>
    <row r="1524" spans="1:5">
      <c r="A1524" s="369" t="s">
        <v>4663</v>
      </c>
      <c r="B1524" s="366" t="s">
        <v>2061</v>
      </c>
      <c r="C1524" s="367" t="s">
        <v>542</v>
      </c>
      <c r="D1524" s="368">
        <v>40</v>
      </c>
      <c r="E1524" s="370">
        <v>0</v>
      </c>
    </row>
    <row r="1525" spans="1:5">
      <c r="A1525" s="369" t="s">
        <v>4664</v>
      </c>
      <c r="B1525" s="366" t="s">
        <v>2024</v>
      </c>
      <c r="C1525" s="367" t="s">
        <v>139</v>
      </c>
      <c r="D1525" s="368">
        <v>40</v>
      </c>
      <c r="E1525" s="370">
        <v>0</v>
      </c>
    </row>
    <row r="1526" spans="1:5">
      <c r="A1526" s="369" t="s">
        <v>4665</v>
      </c>
      <c r="B1526" s="366" t="s">
        <v>2069</v>
      </c>
      <c r="C1526" s="367" t="s">
        <v>1267</v>
      </c>
      <c r="D1526" s="368">
        <v>40</v>
      </c>
      <c r="E1526" s="370">
        <v>0</v>
      </c>
    </row>
    <row r="1527" spans="1:5">
      <c r="A1527" s="369" t="s">
        <v>4666</v>
      </c>
      <c r="B1527" s="366" t="s">
        <v>1094</v>
      </c>
      <c r="C1527" s="367" t="s">
        <v>269</v>
      </c>
      <c r="D1527" s="368">
        <v>40</v>
      </c>
      <c r="E1527" s="370">
        <v>0</v>
      </c>
    </row>
    <row r="1528" spans="1:5">
      <c r="A1528" s="369" t="s">
        <v>4667</v>
      </c>
      <c r="B1528" s="366" t="s">
        <v>1059</v>
      </c>
      <c r="C1528" s="367" t="s">
        <v>269</v>
      </c>
      <c r="D1528" s="368">
        <v>40</v>
      </c>
      <c r="E1528" s="370">
        <v>0</v>
      </c>
    </row>
    <row r="1529" spans="1:5">
      <c r="A1529" s="369" t="s">
        <v>4668</v>
      </c>
      <c r="B1529" s="366" t="s">
        <v>2067</v>
      </c>
      <c r="C1529" s="367" t="s">
        <v>152</v>
      </c>
      <c r="D1529" s="368">
        <v>40</v>
      </c>
      <c r="E1529" s="370">
        <v>0</v>
      </c>
    </row>
    <row r="1530" spans="1:5">
      <c r="A1530" s="369" t="s">
        <v>4669</v>
      </c>
      <c r="B1530" s="366" t="s">
        <v>1137</v>
      </c>
      <c r="C1530" s="367" t="s">
        <v>326</v>
      </c>
      <c r="D1530" s="368">
        <v>39</v>
      </c>
      <c r="E1530" s="370">
        <v>0</v>
      </c>
    </row>
    <row r="1531" spans="1:5">
      <c r="A1531" s="369" t="s">
        <v>4670</v>
      </c>
      <c r="B1531" s="366" t="s">
        <v>1116</v>
      </c>
      <c r="C1531" s="367" t="s">
        <v>127</v>
      </c>
      <c r="D1531" s="368">
        <v>39</v>
      </c>
      <c r="E1531" s="370">
        <v>0</v>
      </c>
    </row>
    <row r="1532" spans="1:5">
      <c r="A1532" s="369" t="s">
        <v>4671</v>
      </c>
      <c r="B1532" s="366" t="s">
        <v>2037</v>
      </c>
      <c r="C1532" s="367" t="s">
        <v>378</v>
      </c>
      <c r="D1532" s="368">
        <v>38</v>
      </c>
      <c r="E1532" s="370">
        <v>0</v>
      </c>
    </row>
    <row r="1533" spans="1:5">
      <c r="A1533" s="369" t="s">
        <v>4672</v>
      </c>
      <c r="B1533" s="366" t="s">
        <v>2072</v>
      </c>
      <c r="C1533" s="367" t="s">
        <v>187</v>
      </c>
      <c r="D1533" s="368">
        <v>38</v>
      </c>
      <c r="E1533" s="370">
        <v>0</v>
      </c>
    </row>
    <row r="1534" spans="1:5">
      <c r="A1534" s="369" t="s">
        <v>4673</v>
      </c>
      <c r="B1534" s="366" t="s">
        <v>1073</v>
      </c>
      <c r="C1534" s="367" t="s">
        <v>239</v>
      </c>
      <c r="D1534" s="368">
        <v>38</v>
      </c>
      <c r="E1534" s="370">
        <v>0</v>
      </c>
    </row>
    <row r="1535" spans="1:5">
      <c r="A1535" s="369" t="s">
        <v>4674</v>
      </c>
      <c r="B1535" s="366" t="s">
        <v>1120</v>
      </c>
      <c r="C1535" s="367" t="s">
        <v>520</v>
      </c>
      <c r="D1535" s="368">
        <v>37</v>
      </c>
      <c r="E1535" s="370">
        <v>0</v>
      </c>
    </row>
    <row r="1536" spans="1:5">
      <c r="A1536" s="369" t="s">
        <v>4675</v>
      </c>
      <c r="B1536" s="366" t="s">
        <v>2227</v>
      </c>
      <c r="C1536" s="367" t="s">
        <v>851</v>
      </c>
      <c r="D1536" s="368">
        <v>37</v>
      </c>
      <c r="E1536" s="370">
        <v>0</v>
      </c>
    </row>
    <row r="1537" spans="1:5">
      <c r="A1537" s="369" t="s">
        <v>4676</v>
      </c>
      <c r="B1537" s="366" t="s">
        <v>2082</v>
      </c>
      <c r="C1537" s="367" t="s">
        <v>287</v>
      </c>
      <c r="D1537" s="368">
        <v>36</v>
      </c>
      <c r="E1537" s="370">
        <v>0</v>
      </c>
    </row>
    <row r="1538" spans="1:5">
      <c r="A1538" s="369" t="s">
        <v>4677</v>
      </c>
      <c r="B1538" s="366" t="s">
        <v>1179</v>
      </c>
      <c r="C1538" s="367" t="s">
        <v>116</v>
      </c>
      <c r="D1538" s="368">
        <v>36</v>
      </c>
      <c r="E1538" s="370">
        <v>0</v>
      </c>
    </row>
    <row r="1539" spans="1:5">
      <c r="A1539" s="369" t="s">
        <v>4678</v>
      </c>
      <c r="B1539" s="366" t="s">
        <v>1069</v>
      </c>
      <c r="C1539" s="367" t="s">
        <v>259</v>
      </c>
      <c r="D1539" s="368">
        <v>36</v>
      </c>
      <c r="E1539" s="370">
        <v>0</v>
      </c>
    </row>
    <row r="1540" spans="1:5">
      <c r="A1540" s="369" t="s">
        <v>4679</v>
      </c>
      <c r="B1540" s="366" t="s">
        <v>2074</v>
      </c>
      <c r="C1540" s="367" t="s">
        <v>97</v>
      </c>
      <c r="D1540" s="368">
        <v>36</v>
      </c>
      <c r="E1540" s="370">
        <v>0</v>
      </c>
    </row>
    <row r="1541" spans="1:5">
      <c r="A1541" s="369" t="s">
        <v>4680</v>
      </c>
      <c r="B1541" s="366" t="s">
        <v>1081</v>
      </c>
      <c r="C1541" s="367" t="s">
        <v>329</v>
      </c>
      <c r="D1541" s="368">
        <v>36</v>
      </c>
      <c r="E1541" s="370">
        <v>0</v>
      </c>
    </row>
    <row r="1542" spans="1:5">
      <c r="A1542" s="369" t="s">
        <v>4681</v>
      </c>
      <c r="B1542" s="366" t="s">
        <v>1071</v>
      </c>
      <c r="C1542" s="367" t="s">
        <v>201</v>
      </c>
      <c r="D1542" s="368">
        <v>35</v>
      </c>
      <c r="E1542" s="370">
        <v>0</v>
      </c>
    </row>
    <row r="1543" spans="1:5">
      <c r="A1543" s="369" t="s">
        <v>4682</v>
      </c>
      <c r="B1543" s="366" t="s">
        <v>1111</v>
      </c>
      <c r="C1543" s="367" t="s">
        <v>119</v>
      </c>
      <c r="D1543" s="368">
        <v>35</v>
      </c>
      <c r="E1543" s="370">
        <v>0</v>
      </c>
    </row>
    <row r="1544" spans="1:5">
      <c r="A1544" s="369" t="s">
        <v>4683</v>
      </c>
      <c r="B1544" s="366" t="s">
        <v>1166</v>
      </c>
      <c r="C1544" s="367" t="s">
        <v>123</v>
      </c>
      <c r="D1544" s="368">
        <v>35</v>
      </c>
      <c r="E1544" s="370">
        <v>0</v>
      </c>
    </row>
    <row r="1545" spans="1:5">
      <c r="A1545" s="369" t="s">
        <v>4684</v>
      </c>
      <c r="B1545" s="366" t="s">
        <v>1074</v>
      </c>
      <c r="C1545" s="367" t="s">
        <v>4374</v>
      </c>
      <c r="D1545" s="368">
        <v>35</v>
      </c>
      <c r="E1545" s="370">
        <v>0</v>
      </c>
    </row>
    <row r="1546" spans="1:5">
      <c r="A1546" s="369" t="s">
        <v>4685</v>
      </c>
      <c r="B1546" s="366" t="s">
        <v>1118</v>
      </c>
      <c r="C1546" s="367" t="s">
        <v>121</v>
      </c>
      <c r="D1546" s="368">
        <v>34</v>
      </c>
      <c r="E1546" s="370">
        <v>0</v>
      </c>
    </row>
    <row r="1547" spans="1:5">
      <c r="A1547" s="369" t="s">
        <v>4686</v>
      </c>
      <c r="B1547" s="366" t="s">
        <v>1092</v>
      </c>
      <c r="C1547" s="367" t="s">
        <v>311</v>
      </c>
      <c r="D1547" s="368">
        <v>34</v>
      </c>
      <c r="E1547" s="370">
        <v>0</v>
      </c>
    </row>
    <row r="1548" spans="1:5">
      <c r="A1548" s="369" t="s">
        <v>4687</v>
      </c>
      <c r="B1548" s="366" t="s">
        <v>2100</v>
      </c>
      <c r="C1548" s="367" t="s">
        <v>121</v>
      </c>
      <c r="D1548" s="368">
        <v>34</v>
      </c>
      <c r="E1548" s="370">
        <v>0</v>
      </c>
    </row>
    <row r="1549" spans="1:5">
      <c r="A1549" s="369" t="s">
        <v>4688</v>
      </c>
      <c r="B1549" s="366" t="s">
        <v>1115</v>
      </c>
      <c r="C1549" s="367" t="s">
        <v>119</v>
      </c>
      <c r="D1549" s="368">
        <v>34</v>
      </c>
      <c r="E1549" s="370">
        <v>0</v>
      </c>
    </row>
    <row r="1550" spans="1:5">
      <c r="A1550" s="369" t="s">
        <v>4689</v>
      </c>
      <c r="B1550" s="366" t="s">
        <v>1089</v>
      </c>
      <c r="C1550" s="367" t="s">
        <v>348</v>
      </c>
      <c r="D1550" s="368">
        <v>33</v>
      </c>
      <c r="E1550" s="370">
        <v>0</v>
      </c>
    </row>
    <row r="1551" spans="1:5">
      <c r="A1551" s="369" t="s">
        <v>4690</v>
      </c>
      <c r="B1551" s="366" t="s">
        <v>2088</v>
      </c>
      <c r="C1551" s="367" t="s">
        <v>162</v>
      </c>
      <c r="D1551" s="368">
        <v>33</v>
      </c>
      <c r="E1551" s="370">
        <v>0</v>
      </c>
    </row>
    <row r="1552" spans="1:5">
      <c r="A1552" s="369" t="s">
        <v>4691</v>
      </c>
      <c r="B1552" s="366" t="s">
        <v>1098</v>
      </c>
      <c r="C1552" s="367" t="s">
        <v>484</v>
      </c>
      <c r="D1552" s="368">
        <v>33</v>
      </c>
      <c r="E1552" s="370">
        <v>0</v>
      </c>
    </row>
    <row r="1553" spans="1:5">
      <c r="A1553" s="369" t="s">
        <v>4692</v>
      </c>
      <c r="B1553" s="366" t="s">
        <v>2090</v>
      </c>
      <c r="C1553" s="367" t="s">
        <v>714</v>
      </c>
      <c r="D1553" s="368">
        <v>32</v>
      </c>
      <c r="E1553" s="370">
        <v>0</v>
      </c>
    </row>
    <row r="1554" spans="1:5">
      <c r="A1554" s="369" t="s">
        <v>4693</v>
      </c>
      <c r="B1554" s="366" t="s">
        <v>2077</v>
      </c>
      <c r="C1554" s="367" t="s">
        <v>307</v>
      </c>
      <c r="D1554" s="368">
        <v>32</v>
      </c>
      <c r="E1554" s="370">
        <v>0</v>
      </c>
    </row>
    <row r="1555" spans="1:5">
      <c r="A1555" s="369" t="s">
        <v>4694</v>
      </c>
      <c r="B1555" s="366" t="s">
        <v>1066</v>
      </c>
      <c r="C1555" s="367" t="s">
        <v>217</v>
      </c>
      <c r="D1555" s="368">
        <v>32</v>
      </c>
      <c r="E1555" s="370">
        <v>0</v>
      </c>
    </row>
    <row r="1556" spans="1:5">
      <c r="A1556" s="369" t="s">
        <v>4695</v>
      </c>
      <c r="B1556" s="366" t="s">
        <v>2094</v>
      </c>
      <c r="C1556" s="367" t="s">
        <v>1176</v>
      </c>
      <c r="D1556" s="368">
        <v>32</v>
      </c>
      <c r="E1556" s="370">
        <v>0</v>
      </c>
    </row>
    <row r="1557" spans="1:5">
      <c r="A1557" s="369" t="s">
        <v>4696</v>
      </c>
      <c r="B1557" s="366" t="s">
        <v>1108</v>
      </c>
      <c r="C1557" s="367" t="s">
        <v>110</v>
      </c>
      <c r="D1557" s="368">
        <v>31</v>
      </c>
      <c r="E1557" s="370">
        <v>0</v>
      </c>
    </row>
    <row r="1558" spans="1:5">
      <c r="A1558" s="369" t="s">
        <v>4697</v>
      </c>
      <c r="B1558" s="366" t="s">
        <v>2116</v>
      </c>
      <c r="C1558" s="367" t="s">
        <v>2117</v>
      </c>
      <c r="D1558" s="368">
        <v>30</v>
      </c>
      <c r="E1558" s="370">
        <v>0</v>
      </c>
    </row>
    <row r="1559" spans="1:5">
      <c r="A1559" s="369" t="s">
        <v>4698</v>
      </c>
      <c r="B1559" s="366" t="s">
        <v>757</v>
      </c>
      <c r="C1559" s="367" t="s">
        <v>196</v>
      </c>
      <c r="D1559" s="368">
        <v>30</v>
      </c>
      <c r="E1559" s="370">
        <v>0</v>
      </c>
    </row>
    <row r="1560" spans="1:5">
      <c r="A1560" s="369" t="s">
        <v>4699</v>
      </c>
      <c r="B1560" s="366" t="s">
        <v>2098</v>
      </c>
      <c r="C1560" s="367" t="s">
        <v>149</v>
      </c>
      <c r="D1560" s="368">
        <v>30</v>
      </c>
      <c r="E1560" s="370">
        <v>0</v>
      </c>
    </row>
    <row r="1561" spans="1:5">
      <c r="A1561" s="369" t="s">
        <v>4700</v>
      </c>
      <c r="B1561" s="366" t="s">
        <v>1087</v>
      </c>
      <c r="C1561" s="367" t="s">
        <v>239</v>
      </c>
      <c r="D1561" s="368">
        <v>30</v>
      </c>
      <c r="E1561" s="370">
        <v>0</v>
      </c>
    </row>
    <row r="1562" spans="1:5">
      <c r="A1562" s="369" t="s">
        <v>4701</v>
      </c>
      <c r="B1562" s="366" t="s">
        <v>1097</v>
      </c>
      <c r="C1562" s="367" t="s">
        <v>224</v>
      </c>
      <c r="D1562" s="368">
        <v>30</v>
      </c>
      <c r="E1562" s="370">
        <v>0</v>
      </c>
    </row>
    <row r="1563" spans="1:5">
      <c r="A1563" s="369" t="s">
        <v>4702</v>
      </c>
      <c r="B1563" s="366" t="s">
        <v>1121</v>
      </c>
      <c r="C1563" s="367" t="s">
        <v>160</v>
      </c>
      <c r="D1563" s="368">
        <v>29</v>
      </c>
      <c r="E1563" s="370">
        <v>0</v>
      </c>
    </row>
    <row r="1564" spans="1:5">
      <c r="A1564" s="369" t="s">
        <v>4703</v>
      </c>
      <c r="B1564" s="366" t="s">
        <v>1154</v>
      </c>
      <c r="C1564" s="367" t="s">
        <v>162</v>
      </c>
      <c r="D1564" s="368">
        <v>29</v>
      </c>
      <c r="E1564" s="370">
        <v>0</v>
      </c>
    </row>
    <row r="1565" spans="1:5">
      <c r="A1565" s="369" t="s">
        <v>4704</v>
      </c>
      <c r="B1565" s="366" t="s">
        <v>1215</v>
      </c>
      <c r="C1565" s="367" t="s">
        <v>269</v>
      </c>
      <c r="D1565" s="368">
        <v>29</v>
      </c>
      <c r="E1565" s="370">
        <v>0</v>
      </c>
    </row>
    <row r="1566" spans="1:5">
      <c r="A1566" s="369" t="s">
        <v>4705</v>
      </c>
      <c r="B1566" s="366" t="s">
        <v>1131</v>
      </c>
      <c r="C1566" s="367" t="s">
        <v>334</v>
      </c>
      <c r="D1566" s="368">
        <v>28</v>
      </c>
      <c r="E1566" s="370">
        <v>0</v>
      </c>
    </row>
    <row r="1567" spans="1:5">
      <c r="A1567" s="369" t="s">
        <v>4706</v>
      </c>
      <c r="B1567" s="366" t="s">
        <v>1105</v>
      </c>
      <c r="C1567" s="367" t="s">
        <v>162</v>
      </c>
      <c r="D1567" s="368">
        <v>28</v>
      </c>
      <c r="E1567" s="370">
        <v>0</v>
      </c>
    </row>
    <row r="1568" spans="1:5">
      <c r="A1568" s="369" t="s">
        <v>4707</v>
      </c>
      <c r="B1568" s="366" t="s">
        <v>2105</v>
      </c>
      <c r="C1568" s="367" t="s">
        <v>149</v>
      </c>
      <c r="D1568" s="368">
        <v>28</v>
      </c>
      <c r="E1568" s="370">
        <v>0</v>
      </c>
    </row>
    <row r="1569" spans="1:5">
      <c r="A1569" s="369" t="s">
        <v>4708</v>
      </c>
      <c r="B1569" s="366" t="s">
        <v>2107</v>
      </c>
      <c r="C1569" s="367" t="s">
        <v>717</v>
      </c>
      <c r="D1569" s="368">
        <v>28</v>
      </c>
      <c r="E1569" s="370">
        <v>0</v>
      </c>
    </row>
    <row r="1570" spans="1:5">
      <c r="A1570" s="369" t="s">
        <v>4709</v>
      </c>
      <c r="B1570" s="366" t="s">
        <v>4410</v>
      </c>
      <c r="C1570" s="367" t="s">
        <v>121</v>
      </c>
      <c r="D1570" s="368">
        <v>27.5</v>
      </c>
      <c r="E1570" s="370">
        <v>0</v>
      </c>
    </row>
    <row r="1571" spans="1:5">
      <c r="A1571" s="369" t="s">
        <v>4710</v>
      </c>
      <c r="B1571" s="366" t="s">
        <v>1156</v>
      </c>
      <c r="C1571" s="367" t="s">
        <v>1157</v>
      </c>
      <c r="D1571" s="368">
        <v>27</v>
      </c>
      <c r="E1571" s="370">
        <v>0</v>
      </c>
    </row>
    <row r="1572" spans="1:5">
      <c r="A1572" s="369" t="s">
        <v>4711</v>
      </c>
      <c r="B1572" s="366" t="s">
        <v>1127</v>
      </c>
      <c r="C1572" s="367" t="s">
        <v>162</v>
      </c>
      <c r="D1572" s="368">
        <v>26</v>
      </c>
      <c r="E1572" s="370">
        <v>0</v>
      </c>
    </row>
    <row r="1573" spans="1:5">
      <c r="A1573" s="369" t="s">
        <v>4712</v>
      </c>
      <c r="B1573" s="366" t="s">
        <v>2110</v>
      </c>
      <c r="C1573" s="367" t="s">
        <v>542</v>
      </c>
      <c r="D1573" s="368">
        <v>26</v>
      </c>
      <c r="E1573" s="370">
        <v>0</v>
      </c>
    </row>
    <row r="1574" spans="1:5">
      <c r="A1574" s="369" t="s">
        <v>4713</v>
      </c>
      <c r="B1574" s="366" t="s">
        <v>2111</v>
      </c>
      <c r="C1574" s="367" t="s">
        <v>149</v>
      </c>
      <c r="D1574" s="368">
        <v>26</v>
      </c>
      <c r="E1574" s="370">
        <v>0</v>
      </c>
    </row>
    <row r="1575" spans="1:5">
      <c r="A1575" s="369" t="s">
        <v>4714</v>
      </c>
      <c r="B1575" s="366" t="s">
        <v>2113</v>
      </c>
      <c r="C1575" s="367" t="s">
        <v>239</v>
      </c>
      <c r="D1575" s="368">
        <v>26</v>
      </c>
      <c r="E1575" s="370">
        <v>0</v>
      </c>
    </row>
    <row r="1576" spans="1:5">
      <c r="A1576" s="369" t="s">
        <v>4715</v>
      </c>
      <c r="B1576" s="366" t="s">
        <v>1239</v>
      </c>
      <c r="C1576" s="367" t="s">
        <v>162</v>
      </c>
      <c r="D1576" s="368">
        <v>26</v>
      </c>
      <c r="E1576" s="370">
        <v>0</v>
      </c>
    </row>
    <row r="1577" spans="1:5">
      <c r="A1577" s="369" t="s">
        <v>4716</v>
      </c>
      <c r="B1577" s="366" t="s">
        <v>2119</v>
      </c>
      <c r="C1577" s="367" t="s">
        <v>348</v>
      </c>
      <c r="D1577" s="368">
        <v>26</v>
      </c>
      <c r="E1577" s="370">
        <v>0</v>
      </c>
    </row>
    <row r="1578" spans="1:5">
      <c r="A1578" s="369" t="s">
        <v>4717</v>
      </c>
      <c r="B1578" s="366" t="s">
        <v>1193</v>
      </c>
      <c r="C1578" s="367" t="s">
        <v>269</v>
      </c>
      <c r="D1578" s="368">
        <v>26</v>
      </c>
      <c r="E1578" s="370">
        <v>0</v>
      </c>
    </row>
    <row r="1579" spans="1:5">
      <c r="A1579" s="369" t="s">
        <v>4718</v>
      </c>
      <c r="B1579" s="366" t="s">
        <v>2092</v>
      </c>
      <c r="C1579" s="367" t="s">
        <v>127</v>
      </c>
      <c r="D1579" s="368">
        <v>26</v>
      </c>
      <c r="E1579" s="370">
        <v>0</v>
      </c>
    </row>
    <row r="1580" spans="1:5">
      <c r="A1580" s="369" t="s">
        <v>4719</v>
      </c>
      <c r="B1580" s="366" t="s">
        <v>1110</v>
      </c>
      <c r="C1580" s="367" t="s">
        <v>334</v>
      </c>
      <c r="D1580" s="368">
        <v>26</v>
      </c>
      <c r="E1580" s="370">
        <v>0</v>
      </c>
    </row>
    <row r="1581" spans="1:5">
      <c r="A1581" s="369" t="s">
        <v>4720</v>
      </c>
      <c r="B1581" s="366" t="s">
        <v>2121</v>
      </c>
      <c r="C1581" s="367" t="s">
        <v>1267</v>
      </c>
      <c r="D1581" s="368">
        <v>26</v>
      </c>
      <c r="E1581" s="370">
        <v>0</v>
      </c>
    </row>
    <row r="1582" spans="1:5">
      <c r="A1582" s="369" t="s">
        <v>4721</v>
      </c>
      <c r="B1582" s="366" t="s">
        <v>1190</v>
      </c>
      <c r="C1582" s="367" t="s">
        <v>523</v>
      </c>
      <c r="D1582" s="368">
        <v>26</v>
      </c>
      <c r="E1582" s="370">
        <v>0</v>
      </c>
    </row>
    <row r="1583" spans="1:5">
      <c r="A1583" s="369" t="s">
        <v>4722</v>
      </c>
      <c r="B1583" s="366" t="s">
        <v>1153</v>
      </c>
      <c r="C1583" s="367" t="s">
        <v>162</v>
      </c>
      <c r="D1583" s="368">
        <v>25.5</v>
      </c>
      <c r="E1583" s="370">
        <v>0</v>
      </c>
    </row>
    <row r="1584" spans="1:5">
      <c r="A1584" s="369" t="s">
        <v>4723</v>
      </c>
      <c r="B1584" s="366" t="s">
        <v>2128</v>
      </c>
      <c r="C1584" s="367" t="s">
        <v>568</v>
      </c>
      <c r="D1584" s="368">
        <v>25</v>
      </c>
      <c r="E1584" s="370">
        <v>0</v>
      </c>
    </row>
    <row r="1585" spans="1:5">
      <c r="A1585" s="369" t="s">
        <v>4724</v>
      </c>
      <c r="B1585" s="366" t="s">
        <v>4411</v>
      </c>
      <c r="C1585" s="367" t="s">
        <v>227</v>
      </c>
      <c r="D1585" s="368">
        <v>25</v>
      </c>
      <c r="E1585" s="370">
        <v>0</v>
      </c>
    </row>
    <row r="1586" spans="1:5">
      <c r="A1586" s="369" t="s">
        <v>4725</v>
      </c>
      <c r="B1586" s="366" t="s">
        <v>4412</v>
      </c>
      <c r="C1586" s="367" t="s">
        <v>187</v>
      </c>
      <c r="D1586" s="368">
        <v>24</v>
      </c>
      <c r="E1586" s="370">
        <v>0</v>
      </c>
    </row>
    <row r="1587" spans="1:5">
      <c r="A1587" s="369" t="s">
        <v>4726</v>
      </c>
      <c r="B1587" s="366" t="s">
        <v>2127</v>
      </c>
      <c r="C1587" s="367" t="s">
        <v>262</v>
      </c>
      <c r="D1587" s="368">
        <v>24</v>
      </c>
      <c r="E1587" s="370">
        <v>0</v>
      </c>
    </row>
    <row r="1588" spans="1:5">
      <c r="A1588" s="369" t="s">
        <v>4727</v>
      </c>
      <c r="B1588" s="366" t="s">
        <v>1160</v>
      </c>
      <c r="C1588" s="367" t="s">
        <v>484</v>
      </c>
      <c r="D1588" s="368">
        <v>23</v>
      </c>
      <c r="E1588" s="370">
        <v>0</v>
      </c>
    </row>
    <row r="1589" spans="1:5">
      <c r="A1589" s="369" t="s">
        <v>4728</v>
      </c>
      <c r="B1589" s="366" t="s">
        <v>1135</v>
      </c>
      <c r="C1589" s="367" t="s">
        <v>356</v>
      </c>
      <c r="D1589" s="368">
        <v>23</v>
      </c>
      <c r="E1589" s="370">
        <v>0</v>
      </c>
    </row>
    <row r="1590" spans="1:5">
      <c r="A1590" s="369" t="s">
        <v>4729</v>
      </c>
      <c r="B1590" s="366" t="s">
        <v>1175</v>
      </c>
      <c r="C1590" s="367" t="s">
        <v>1176</v>
      </c>
      <c r="D1590" s="368">
        <v>23</v>
      </c>
      <c r="E1590" s="370">
        <v>0</v>
      </c>
    </row>
    <row r="1591" spans="1:5">
      <c r="A1591" s="369" t="s">
        <v>4730</v>
      </c>
      <c r="B1591" s="366" t="s">
        <v>1223</v>
      </c>
      <c r="C1591" s="367" t="s">
        <v>196</v>
      </c>
      <c r="D1591" s="368">
        <v>22</v>
      </c>
      <c r="E1591" s="370">
        <v>0</v>
      </c>
    </row>
    <row r="1592" spans="1:5">
      <c r="A1592" s="369" t="s">
        <v>4731</v>
      </c>
      <c r="B1592" s="366" t="s">
        <v>1272</v>
      </c>
      <c r="C1592" s="367" t="s">
        <v>224</v>
      </c>
      <c r="D1592" s="368">
        <v>22</v>
      </c>
      <c r="E1592" s="370">
        <v>0</v>
      </c>
    </row>
    <row r="1593" spans="1:5">
      <c r="A1593" s="369" t="s">
        <v>4732</v>
      </c>
      <c r="B1593" s="366" t="s">
        <v>2278</v>
      </c>
      <c r="C1593" s="367" t="s">
        <v>205</v>
      </c>
      <c r="D1593" s="368">
        <v>22</v>
      </c>
      <c r="E1593" s="370">
        <v>0</v>
      </c>
    </row>
    <row r="1594" spans="1:5">
      <c r="A1594" s="369" t="s">
        <v>4733</v>
      </c>
      <c r="B1594" s="366" t="s">
        <v>2136</v>
      </c>
      <c r="C1594" s="367" t="s">
        <v>348</v>
      </c>
      <c r="D1594" s="368">
        <v>22</v>
      </c>
      <c r="E1594" s="370">
        <v>0</v>
      </c>
    </row>
    <row r="1595" spans="1:5">
      <c r="A1595" s="369" t="s">
        <v>4734</v>
      </c>
      <c r="B1595" s="366" t="s">
        <v>1165</v>
      </c>
      <c r="C1595" s="367" t="s">
        <v>381</v>
      </c>
      <c r="D1595" s="368">
        <v>22</v>
      </c>
      <c r="E1595" s="370">
        <v>0</v>
      </c>
    </row>
    <row r="1596" spans="1:5">
      <c r="A1596" s="369" t="s">
        <v>4735</v>
      </c>
      <c r="B1596" s="366" t="s">
        <v>2285</v>
      </c>
      <c r="C1596" s="367" t="s">
        <v>1293</v>
      </c>
      <c r="D1596" s="368">
        <v>22</v>
      </c>
      <c r="E1596" s="370">
        <v>0</v>
      </c>
    </row>
    <row r="1597" spans="1:5">
      <c r="A1597" s="369" t="s">
        <v>4736</v>
      </c>
      <c r="B1597" s="366" t="s">
        <v>1148</v>
      </c>
      <c r="C1597" s="367" t="s">
        <v>165</v>
      </c>
      <c r="D1597" s="368">
        <v>22</v>
      </c>
      <c r="E1597" s="370">
        <v>0</v>
      </c>
    </row>
    <row r="1598" spans="1:5">
      <c r="A1598" s="369" t="s">
        <v>4737</v>
      </c>
      <c r="B1598" s="366" t="s">
        <v>2139</v>
      </c>
      <c r="C1598" s="367" t="s">
        <v>1333</v>
      </c>
      <c r="D1598" s="368">
        <v>22</v>
      </c>
      <c r="E1598" s="370">
        <v>0</v>
      </c>
    </row>
    <row r="1599" spans="1:5">
      <c r="A1599" s="369" t="s">
        <v>4738</v>
      </c>
      <c r="B1599" s="366" t="s">
        <v>2182</v>
      </c>
      <c r="C1599" s="367" t="s">
        <v>2117</v>
      </c>
      <c r="D1599" s="368">
        <v>22</v>
      </c>
      <c r="E1599" s="370">
        <v>0</v>
      </c>
    </row>
    <row r="1600" spans="1:5">
      <c r="A1600" s="369" t="s">
        <v>4739</v>
      </c>
      <c r="B1600" s="366" t="s">
        <v>1145</v>
      </c>
      <c r="C1600" s="367" t="s">
        <v>717</v>
      </c>
      <c r="D1600" s="368">
        <v>21</v>
      </c>
      <c r="E1600" s="370">
        <v>0</v>
      </c>
    </row>
    <row r="1601" spans="1:5">
      <c r="A1601" s="369" t="s">
        <v>4740</v>
      </c>
      <c r="B1601" s="366" t="s">
        <v>1262</v>
      </c>
      <c r="C1601" s="367" t="s">
        <v>227</v>
      </c>
      <c r="D1601" s="368">
        <v>21</v>
      </c>
      <c r="E1601" s="370">
        <v>0</v>
      </c>
    </row>
    <row r="1602" spans="1:5">
      <c r="A1602" s="369" t="s">
        <v>4741</v>
      </c>
      <c r="B1602" s="366" t="s">
        <v>1187</v>
      </c>
      <c r="C1602" s="367" t="s">
        <v>1010</v>
      </c>
      <c r="D1602" s="368">
        <v>21</v>
      </c>
      <c r="E1602" s="370">
        <v>0</v>
      </c>
    </row>
    <row r="1603" spans="1:5">
      <c r="A1603" s="369" t="s">
        <v>4742</v>
      </c>
      <c r="B1603" s="366" t="s">
        <v>1188</v>
      </c>
      <c r="C1603" s="367" t="s">
        <v>147</v>
      </c>
      <c r="D1603" s="368">
        <v>21</v>
      </c>
      <c r="E1603" s="370">
        <v>0</v>
      </c>
    </row>
    <row r="1604" spans="1:5">
      <c r="A1604" s="369" t="s">
        <v>4743</v>
      </c>
      <c r="B1604" s="366" t="s">
        <v>1245</v>
      </c>
      <c r="C1604" s="367" t="s">
        <v>287</v>
      </c>
      <c r="D1604" s="368">
        <v>21</v>
      </c>
      <c r="E1604" s="370">
        <v>0</v>
      </c>
    </row>
    <row r="1605" spans="1:5">
      <c r="A1605" s="369" t="s">
        <v>4744</v>
      </c>
      <c r="B1605" s="366" t="s">
        <v>1168</v>
      </c>
      <c r="C1605" s="367" t="s">
        <v>484</v>
      </c>
      <c r="D1605" s="368">
        <v>21</v>
      </c>
      <c r="E1605" s="370">
        <v>0</v>
      </c>
    </row>
    <row r="1606" spans="1:5">
      <c r="A1606" s="369" t="s">
        <v>4745</v>
      </c>
      <c r="B1606" s="366" t="s">
        <v>1171</v>
      </c>
      <c r="C1606" s="367" t="s">
        <v>165</v>
      </c>
      <c r="D1606" s="368">
        <v>20</v>
      </c>
      <c r="E1606" s="370">
        <v>0</v>
      </c>
    </row>
    <row r="1607" spans="1:5">
      <c r="A1607" s="369" t="s">
        <v>4746</v>
      </c>
      <c r="B1607" s="366" t="s">
        <v>1185</v>
      </c>
      <c r="C1607" s="367" t="s">
        <v>147</v>
      </c>
      <c r="D1607" s="368">
        <v>20</v>
      </c>
      <c r="E1607" s="370">
        <v>0</v>
      </c>
    </row>
    <row r="1608" spans="1:5">
      <c r="A1608" s="369" t="s">
        <v>4747</v>
      </c>
      <c r="B1608" s="366" t="s">
        <v>1253</v>
      </c>
      <c r="C1608" s="367" t="s">
        <v>196</v>
      </c>
      <c r="D1608" s="368">
        <v>20</v>
      </c>
      <c r="E1608" s="370">
        <v>0</v>
      </c>
    </row>
    <row r="1609" spans="1:5">
      <c r="A1609" s="369" t="s">
        <v>4748</v>
      </c>
      <c r="B1609" s="366" t="s">
        <v>1158</v>
      </c>
      <c r="C1609" s="367" t="s">
        <v>127</v>
      </c>
      <c r="D1609" s="368">
        <v>20</v>
      </c>
      <c r="E1609" s="370">
        <v>0</v>
      </c>
    </row>
    <row r="1610" spans="1:5">
      <c r="A1610" s="369" t="s">
        <v>4749</v>
      </c>
      <c r="B1610" s="366" t="s">
        <v>2138</v>
      </c>
      <c r="C1610" s="367" t="s">
        <v>249</v>
      </c>
      <c r="D1610" s="368">
        <v>20</v>
      </c>
      <c r="E1610" s="370">
        <v>0</v>
      </c>
    </row>
    <row r="1611" spans="1:5">
      <c r="A1611" s="369" t="s">
        <v>4750</v>
      </c>
      <c r="B1611" s="366" t="s">
        <v>4381</v>
      </c>
      <c r="C1611" s="367" t="s">
        <v>196</v>
      </c>
      <c r="D1611" s="368">
        <v>20</v>
      </c>
      <c r="E1611" s="370">
        <v>0</v>
      </c>
    </row>
    <row r="1612" spans="1:5">
      <c r="A1612" s="369" t="s">
        <v>4751</v>
      </c>
      <c r="B1612" s="366" t="s">
        <v>2145</v>
      </c>
      <c r="C1612" s="367" t="s">
        <v>190</v>
      </c>
      <c r="D1612" s="368">
        <v>20</v>
      </c>
      <c r="E1612" s="370">
        <v>0</v>
      </c>
    </row>
    <row r="1613" spans="1:5">
      <c r="A1613" s="369" t="s">
        <v>4752</v>
      </c>
      <c r="B1613" s="366" t="s">
        <v>1163</v>
      </c>
      <c r="C1613" s="367" t="s">
        <v>329</v>
      </c>
      <c r="D1613" s="368">
        <v>19</v>
      </c>
      <c r="E1613" s="370">
        <v>0</v>
      </c>
    </row>
    <row r="1614" spans="1:5">
      <c r="A1614" s="369" t="s">
        <v>4753</v>
      </c>
      <c r="B1614" s="366" t="s">
        <v>1242</v>
      </c>
      <c r="C1614" s="367" t="s">
        <v>828</v>
      </c>
      <c r="D1614" s="368">
        <v>19</v>
      </c>
      <c r="E1614" s="370">
        <v>0</v>
      </c>
    </row>
    <row r="1615" spans="1:5">
      <c r="A1615" s="369" t="s">
        <v>4754</v>
      </c>
      <c r="B1615" s="366" t="s">
        <v>1173</v>
      </c>
      <c r="C1615" s="367" t="s">
        <v>464</v>
      </c>
      <c r="D1615" s="368">
        <v>19</v>
      </c>
      <c r="E1615" s="370">
        <v>0</v>
      </c>
    </row>
    <row r="1616" spans="1:5">
      <c r="A1616" s="369" t="s">
        <v>4755</v>
      </c>
      <c r="B1616" s="366" t="s">
        <v>1442</v>
      </c>
      <c r="C1616" s="367" t="s">
        <v>205</v>
      </c>
      <c r="D1616" s="368">
        <v>19</v>
      </c>
      <c r="E1616" s="370">
        <v>0</v>
      </c>
    </row>
    <row r="1617" spans="1:5">
      <c r="A1617" s="369" t="s">
        <v>4756</v>
      </c>
      <c r="B1617" s="366" t="s">
        <v>1205</v>
      </c>
      <c r="C1617" s="367" t="s">
        <v>141</v>
      </c>
      <c r="D1617" s="368">
        <v>18.5</v>
      </c>
      <c r="E1617" s="370">
        <v>0</v>
      </c>
    </row>
    <row r="1618" spans="1:5">
      <c r="A1618" s="369" t="s">
        <v>4757</v>
      </c>
      <c r="B1618" s="366" t="s">
        <v>2154</v>
      </c>
      <c r="C1618" s="367" t="s">
        <v>114</v>
      </c>
      <c r="D1618" s="368">
        <v>18</v>
      </c>
      <c r="E1618" s="370">
        <v>0</v>
      </c>
    </row>
    <row r="1619" spans="1:5">
      <c r="A1619" s="369" t="s">
        <v>4758</v>
      </c>
      <c r="B1619" s="366" t="s">
        <v>2156</v>
      </c>
      <c r="C1619" s="367" t="s">
        <v>961</v>
      </c>
      <c r="D1619" s="368">
        <v>18</v>
      </c>
      <c r="E1619" s="370">
        <v>0</v>
      </c>
    </row>
    <row r="1620" spans="1:5">
      <c r="A1620" s="369" t="s">
        <v>4759</v>
      </c>
      <c r="B1620" s="366" t="s">
        <v>1200</v>
      </c>
      <c r="C1620" s="367" t="s">
        <v>523</v>
      </c>
      <c r="D1620" s="368">
        <v>18</v>
      </c>
      <c r="E1620" s="370">
        <v>0</v>
      </c>
    </row>
    <row r="1621" spans="1:5">
      <c r="A1621" s="369" t="s">
        <v>4760</v>
      </c>
      <c r="B1621" s="366" t="s">
        <v>2159</v>
      </c>
      <c r="C1621" s="367" t="s">
        <v>249</v>
      </c>
      <c r="D1621" s="368">
        <v>18</v>
      </c>
      <c r="E1621" s="370">
        <v>0</v>
      </c>
    </row>
    <row r="1622" spans="1:5">
      <c r="A1622" s="369" t="s">
        <v>4761</v>
      </c>
      <c r="B1622" s="366" t="s">
        <v>1210</v>
      </c>
      <c r="C1622" s="367" t="s">
        <v>193</v>
      </c>
      <c r="D1622" s="368">
        <v>18</v>
      </c>
      <c r="E1622" s="370">
        <v>0</v>
      </c>
    </row>
    <row r="1623" spans="1:5">
      <c r="A1623" s="369" t="s">
        <v>4762</v>
      </c>
      <c r="B1623" s="366" t="s">
        <v>2162</v>
      </c>
      <c r="C1623" s="367" t="s">
        <v>719</v>
      </c>
      <c r="D1623" s="368">
        <v>18</v>
      </c>
      <c r="E1623" s="370">
        <v>0</v>
      </c>
    </row>
    <row r="1624" spans="1:5">
      <c r="A1624" s="369" t="s">
        <v>4763</v>
      </c>
      <c r="B1624" s="366" t="s">
        <v>2164</v>
      </c>
      <c r="C1624" s="367" t="s">
        <v>149</v>
      </c>
      <c r="D1624" s="368">
        <v>18</v>
      </c>
      <c r="E1624" s="370">
        <v>0</v>
      </c>
    </row>
    <row r="1625" spans="1:5">
      <c r="A1625" s="369" t="s">
        <v>4764</v>
      </c>
      <c r="B1625" s="366" t="s">
        <v>2166</v>
      </c>
      <c r="C1625" s="367" t="s">
        <v>307</v>
      </c>
      <c r="D1625" s="368">
        <v>18</v>
      </c>
      <c r="E1625" s="370">
        <v>0</v>
      </c>
    </row>
    <row r="1626" spans="1:5">
      <c r="A1626" s="369" t="s">
        <v>4765</v>
      </c>
      <c r="B1626" s="366" t="s">
        <v>1213</v>
      </c>
      <c r="C1626" s="367" t="s">
        <v>165</v>
      </c>
      <c r="D1626" s="368">
        <v>18</v>
      </c>
      <c r="E1626" s="370">
        <v>0</v>
      </c>
    </row>
    <row r="1627" spans="1:5">
      <c r="A1627" s="369" t="s">
        <v>4766</v>
      </c>
      <c r="B1627" s="366" t="s">
        <v>2170</v>
      </c>
      <c r="C1627" s="367" t="s">
        <v>101</v>
      </c>
      <c r="D1627" s="368">
        <v>18</v>
      </c>
      <c r="E1627" s="370">
        <v>0</v>
      </c>
    </row>
    <row r="1628" spans="1:5">
      <c r="A1628" s="369" t="s">
        <v>4767</v>
      </c>
      <c r="B1628" s="366" t="s">
        <v>1234</v>
      </c>
      <c r="C1628" s="367" t="s">
        <v>326</v>
      </c>
      <c r="D1628" s="368">
        <v>18</v>
      </c>
      <c r="E1628" s="370">
        <v>0</v>
      </c>
    </row>
    <row r="1629" spans="1:5">
      <c r="A1629" s="369" t="s">
        <v>4768</v>
      </c>
      <c r="B1629" s="366" t="s">
        <v>2173</v>
      </c>
      <c r="C1629" s="367" t="s">
        <v>181</v>
      </c>
      <c r="D1629" s="368">
        <v>18</v>
      </c>
      <c r="E1629" s="370">
        <v>0</v>
      </c>
    </row>
    <row r="1630" spans="1:5">
      <c r="A1630" s="369" t="s">
        <v>4769</v>
      </c>
      <c r="B1630" s="366" t="s">
        <v>2175</v>
      </c>
      <c r="C1630" s="367" t="s">
        <v>127</v>
      </c>
      <c r="D1630" s="368">
        <v>18</v>
      </c>
      <c r="E1630" s="370">
        <v>0</v>
      </c>
    </row>
    <row r="1631" spans="1:5">
      <c r="A1631" s="369" t="s">
        <v>4770</v>
      </c>
      <c r="B1631" s="366" t="s">
        <v>1357</v>
      </c>
      <c r="C1631" s="367" t="s">
        <v>331</v>
      </c>
      <c r="D1631" s="368">
        <v>17</v>
      </c>
      <c r="E1631" s="370">
        <v>0</v>
      </c>
    </row>
    <row r="1632" spans="1:5">
      <c r="A1632" s="369" t="s">
        <v>4771</v>
      </c>
      <c r="B1632" s="366" t="s">
        <v>1238</v>
      </c>
      <c r="C1632" s="367" t="s">
        <v>139</v>
      </c>
      <c r="D1632" s="368">
        <v>17</v>
      </c>
      <c r="E1632" s="370">
        <v>0</v>
      </c>
    </row>
    <row r="1633" spans="1:5">
      <c r="A1633" s="369" t="s">
        <v>4772</v>
      </c>
      <c r="B1633" s="366" t="s">
        <v>2177</v>
      </c>
      <c r="C1633" s="367" t="s">
        <v>882</v>
      </c>
      <c r="D1633" s="368">
        <v>17</v>
      </c>
      <c r="E1633" s="370">
        <v>0</v>
      </c>
    </row>
    <row r="1634" spans="1:5">
      <c r="A1634" s="369" t="s">
        <v>4773</v>
      </c>
      <c r="B1634" s="366" t="s">
        <v>1276</v>
      </c>
      <c r="C1634" s="367" t="s">
        <v>523</v>
      </c>
      <c r="D1634" s="368">
        <v>17</v>
      </c>
      <c r="E1634" s="370">
        <v>0</v>
      </c>
    </row>
    <row r="1635" spans="1:5">
      <c r="A1635" s="369" t="s">
        <v>4774</v>
      </c>
      <c r="B1635" s="366" t="s">
        <v>2262</v>
      </c>
      <c r="C1635" s="367" t="s">
        <v>121</v>
      </c>
      <c r="D1635" s="368">
        <v>17</v>
      </c>
      <c r="E1635" s="370">
        <v>0</v>
      </c>
    </row>
    <row r="1636" spans="1:5">
      <c r="A1636" s="369" t="s">
        <v>4775</v>
      </c>
      <c r="B1636" s="366" t="s">
        <v>1225</v>
      </c>
      <c r="C1636" s="367" t="s">
        <v>243</v>
      </c>
      <c r="D1636" s="368">
        <v>16.5</v>
      </c>
      <c r="E1636" s="370">
        <v>0</v>
      </c>
    </row>
    <row r="1637" spans="1:5">
      <c r="A1637" s="369" t="s">
        <v>4776</v>
      </c>
      <c r="B1637" s="366" t="s">
        <v>2316</v>
      </c>
      <c r="C1637" s="367" t="s">
        <v>196</v>
      </c>
      <c r="D1637" s="368">
        <v>16</v>
      </c>
      <c r="E1637" s="370">
        <v>0</v>
      </c>
    </row>
    <row r="1638" spans="1:5">
      <c r="A1638" s="369" t="s">
        <v>4777</v>
      </c>
      <c r="B1638" s="366" t="s">
        <v>2283</v>
      </c>
      <c r="C1638" s="367" t="s">
        <v>101</v>
      </c>
      <c r="D1638" s="368">
        <v>16</v>
      </c>
      <c r="E1638" s="370">
        <v>0</v>
      </c>
    </row>
    <row r="1639" spans="1:5">
      <c r="A1639" s="369" t="s">
        <v>4778</v>
      </c>
      <c r="B1639" s="366" t="s">
        <v>1332</v>
      </c>
      <c r="C1639" s="367" t="s">
        <v>1333</v>
      </c>
      <c r="D1639" s="368">
        <v>16</v>
      </c>
      <c r="E1639" s="370">
        <v>0</v>
      </c>
    </row>
    <row r="1640" spans="1:5">
      <c r="A1640" s="369" t="s">
        <v>4779</v>
      </c>
      <c r="B1640" s="366" t="s">
        <v>1241</v>
      </c>
      <c r="C1640" s="367" t="s">
        <v>165</v>
      </c>
      <c r="D1640" s="368">
        <v>15</v>
      </c>
      <c r="E1640" s="370">
        <v>0</v>
      </c>
    </row>
    <row r="1641" spans="1:5">
      <c r="A1641" s="369" t="s">
        <v>4780</v>
      </c>
      <c r="B1641" s="366" t="s">
        <v>1228</v>
      </c>
      <c r="C1641" s="367" t="s">
        <v>1229</v>
      </c>
      <c r="D1641" s="368">
        <v>15</v>
      </c>
      <c r="E1641" s="370">
        <v>0</v>
      </c>
    </row>
    <row r="1642" spans="1:5">
      <c r="A1642" s="369" t="s">
        <v>4781</v>
      </c>
      <c r="B1642" s="366" t="s">
        <v>1304</v>
      </c>
      <c r="C1642" s="367" t="s">
        <v>119</v>
      </c>
      <c r="D1642" s="368">
        <v>15</v>
      </c>
      <c r="E1642" s="370">
        <v>0</v>
      </c>
    </row>
    <row r="1643" spans="1:5">
      <c r="A1643" s="369" t="s">
        <v>4782</v>
      </c>
      <c r="B1643" s="366" t="s">
        <v>4413</v>
      </c>
      <c r="C1643" s="367" t="s">
        <v>224</v>
      </c>
      <c r="D1643" s="368">
        <v>15</v>
      </c>
      <c r="E1643" s="370">
        <v>0</v>
      </c>
    </row>
    <row r="1644" spans="1:5">
      <c r="A1644" s="369" t="s">
        <v>4783</v>
      </c>
      <c r="B1644" s="366" t="s">
        <v>2186</v>
      </c>
      <c r="C1644" s="367" t="s">
        <v>127</v>
      </c>
      <c r="D1644" s="368">
        <v>15</v>
      </c>
      <c r="E1644" s="370">
        <v>0</v>
      </c>
    </row>
    <row r="1645" spans="1:5">
      <c r="A1645" s="369" t="s">
        <v>4784</v>
      </c>
      <c r="B1645" s="366" t="s">
        <v>1247</v>
      </c>
      <c r="C1645" s="367" t="s">
        <v>953</v>
      </c>
      <c r="D1645" s="368">
        <v>15</v>
      </c>
      <c r="E1645" s="370">
        <v>0</v>
      </c>
    </row>
    <row r="1646" spans="1:5">
      <c r="A1646" s="369" t="s">
        <v>4785</v>
      </c>
      <c r="B1646" s="366" t="s">
        <v>1227</v>
      </c>
      <c r="C1646" s="367" t="s">
        <v>292</v>
      </c>
      <c r="D1646" s="368">
        <v>15</v>
      </c>
      <c r="E1646" s="370">
        <v>0</v>
      </c>
    </row>
    <row r="1647" spans="1:5">
      <c r="A1647" s="369" t="s">
        <v>4786</v>
      </c>
      <c r="B1647" s="366" t="s">
        <v>2307</v>
      </c>
      <c r="C1647" s="367" t="s">
        <v>774</v>
      </c>
      <c r="D1647" s="368">
        <v>14</v>
      </c>
      <c r="E1647" s="370">
        <v>0</v>
      </c>
    </row>
    <row r="1648" spans="1:5">
      <c r="A1648" s="369" t="s">
        <v>4787</v>
      </c>
      <c r="B1648" s="366" t="s">
        <v>2189</v>
      </c>
      <c r="C1648" s="367" t="s">
        <v>542</v>
      </c>
      <c r="D1648" s="368">
        <v>14</v>
      </c>
      <c r="E1648" s="370">
        <v>0</v>
      </c>
    </row>
    <row r="1649" spans="1:5">
      <c r="A1649" s="369" t="s">
        <v>4788</v>
      </c>
      <c r="B1649" s="366" t="s">
        <v>2191</v>
      </c>
      <c r="C1649" s="367" t="s">
        <v>464</v>
      </c>
      <c r="D1649" s="368">
        <v>14</v>
      </c>
      <c r="E1649" s="370">
        <v>0</v>
      </c>
    </row>
    <row r="1650" spans="1:5">
      <c r="A1650" s="369" t="s">
        <v>4789</v>
      </c>
      <c r="B1650" s="366" t="s">
        <v>2193</v>
      </c>
      <c r="C1650" s="367" t="s">
        <v>1831</v>
      </c>
      <c r="D1650" s="368">
        <v>14</v>
      </c>
      <c r="E1650" s="370">
        <v>0</v>
      </c>
    </row>
    <row r="1651" spans="1:5">
      <c r="A1651" s="369" t="s">
        <v>4790</v>
      </c>
      <c r="B1651" s="366" t="s">
        <v>2195</v>
      </c>
      <c r="C1651" s="367" t="s">
        <v>239</v>
      </c>
      <c r="D1651" s="368">
        <v>14</v>
      </c>
      <c r="E1651" s="370">
        <v>0</v>
      </c>
    </row>
    <row r="1652" spans="1:5">
      <c r="A1652" s="369" t="s">
        <v>4791</v>
      </c>
      <c r="B1652" s="366" t="s">
        <v>1313</v>
      </c>
      <c r="C1652" s="367" t="s">
        <v>196</v>
      </c>
      <c r="D1652" s="368">
        <v>14</v>
      </c>
      <c r="E1652" s="370">
        <v>0</v>
      </c>
    </row>
    <row r="1653" spans="1:5">
      <c r="A1653" s="369" t="s">
        <v>4792</v>
      </c>
      <c r="B1653" s="366" t="s">
        <v>2197</v>
      </c>
      <c r="C1653" s="367" t="s">
        <v>101</v>
      </c>
      <c r="D1653" s="368">
        <v>14</v>
      </c>
      <c r="E1653" s="370">
        <v>0</v>
      </c>
    </row>
    <row r="1654" spans="1:5">
      <c r="A1654" s="369" t="s">
        <v>4793</v>
      </c>
      <c r="B1654" s="366" t="s">
        <v>1265</v>
      </c>
      <c r="C1654" s="367" t="s">
        <v>719</v>
      </c>
      <c r="D1654" s="368">
        <v>14</v>
      </c>
      <c r="E1654" s="370">
        <v>0</v>
      </c>
    </row>
    <row r="1655" spans="1:5">
      <c r="A1655" s="369" t="s">
        <v>4794</v>
      </c>
      <c r="B1655" s="366" t="s">
        <v>1256</v>
      </c>
      <c r="C1655" s="367" t="s">
        <v>1176</v>
      </c>
      <c r="D1655" s="368">
        <v>14</v>
      </c>
      <c r="E1655" s="370">
        <v>0</v>
      </c>
    </row>
    <row r="1656" spans="1:5">
      <c r="A1656" s="369" t="s">
        <v>4795</v>
      </c>
      <c r="B1656" s="366" t="s">
        <v>1258</v>
      </c>
      <c r="C1656" s="367" t="s">
        <v>4370</v>
      </c>
      <c r="D1656" s="368">
        <v>14</v>
      </c>
      <c r="E1656" s="370">
        <v>0</v>
      </c>
    </row>
    <row r="1657" spans="1:5">
      <c r="A1657" s="369" t="s">
        <v>4796</v>
      </c>
      <c r="B1657" s="366" t="s">
        <v>2203</v>
      </c>
      <c r="C1657" s="367" t="s">
        <v>2117</v>
      </c>
      <c r="D1657" s="368">
        <v>14</v>
      </c>
      <c r="E1657" s="370">
        <v>0</v>
      </c>
    </row>
    <row r="1658" spans="1:5">
      <c r="A1658" s="369" t="s">
        <v>4797</v>
      </c>
      <c r="B1658" s="366" t="s">
        <v>1261</v>
      </c>
      <c r="C1658" s="367" t="s">
        <v>464</v>
      </c>
      <c r="D1658" s="368">
        <v>14</v>
      </c>
      <c r="E1658" s="370">
        <v>0</v>
      </c>
    </row>
    <row r="1659" spans="1:5">
      <c r="A1659" s="369" t="s">
        <v>4798</v>
      </c>
      <c r="B1659" s="366" t="s">
        <v>1264</v>
      </c>
      <c r="C1659" s="367" t="s">
        <v>119</v>
      </c>
      <c r="D1659" s="368">
        <v>13</v>
      </c>
      <c r="E1659" s="370">
        <v>0</v>
      </c>
    </row>
    <row r="1660" spans="1:5">
      <c r="A1660" s="369" t="s">
        <v>4799</v>
      </c>
      <c r="B1660" s="366" t="s">
        <v>2216</v>
      </c>
      <c r="C1660" s="367" t="s">
        <v>101</v>
      </c>
      <c r="D1660" s="368">
        <v>12</v>
      </c>
      <c r="E1660" s="370">
        <v>0</v>
      </c>
    </row>
    <row r="1661" spans="1:5">
      <c r="A1661" s="369" t="s">
        <v>4800</v>
      </c>
      <c r="B1661" s="366" t="s">
        <v>1278</v>
      </c>
      <c r="C1661" s="367" t="s">
        <v>217</v>
      </c>
      <c r="D1661" s="368">
        <v>12</v>
      </c>
      <c r="E1661" s="370">
        <v>0</v>
      </c>
    </row>
    <row r="1662" spans="1:5">
      <c r="A1662" s="369" t="s">
        <v>4801</v>
      </c>
      <c r="B1662" s="366" t="s">
        <v>2219</v>
      </c>
      <c r="C1662" s="367" t="s">
        <v>860</v>
      </c>
      <c r="D1662" s="368">
        <v>12</v>
      </c>
      <c r="E1662" s="370">
        <v>0</v>
      </c>
    </row>
    <row r="1663" spans="1:5">
      <c r="A1663" s="369" t="s">
        <v>4802</v>
      </c>
      <c r="B1663" s="366" t="s">
        <v>2221</v>
      </c>
      <c r="C1663" s="367" t="s">
        <v>187</v>
      </c>
      <c r="D1663" s="368">
        <v>12</v>
      </c>
      <c r="E1663" s="370">
        <v>0</v>
      </c>
    </row>
    <row r="1664" spans="1:5">
      <c r="A1664" s="369" t="s">
        <v>4803</v>
      </c>
      <c r="B1664" s="366" t="s">
        <v>2222</v>
      </c>
      <c r="C1664" s="367" t="s">
        <v>882</v>
      </c>
      <c r="D1664" s="368">
        <v>12</v>
      </c>
      <c r="E1664" s="370">
        <v>0</v>
      </c>
    </row>
    <row r="1665" spans="1:5">
      <c r="A1665" s="369" t="s">
        <v>4804</v>
      </c>
      <c r="B1665" s="366" t="s">
        <v>2224</v>
      </c>
      <c r="C1665" s="367" t="s">
        <v>227</v>
      </c>
      <c r="D1665" s="368">
        <v>12</v>
      </c>
      <c r="E1665" s="370">
        <v>0</v>
      </c>
    </row>
    <row r="1666" spans="1:5">
      <c r="A1666" s="369" t="s">
        <v>4805</v>
      </c>
      <c r="B1666" s="366" t="s">
        <v>1283</v>
      </c>
      <c r="C1666" s="367" t="s">
        <v>262</v>
      </c>
      <c r="D1666" s="368">
        <v>12</v>
      </c>
      <c r="E1666" s="370">
        <v>0</v>
      </c>
    </row>
    <row r="1667" spans="1:5">
      <c r="A1667" s="369" t="s">
        <v>4806</v>
      </c>
      <c r="B1667" s="366" t="s">
        <v>2228</v>
      </c>
      <c r="C1667" s="367" t="s">
        <v>127</v>
      </c>
      <c r="D1667" s="368">
        <v>12</v>
      </c>
      <c r="E1667" s="370">
        <v>0</v>
      </c>
    </row>
    <row r="1668" spans="1:5">
      <c r="A1668" s="369" t="s">
        <v>4807</v>
      </c>
      <c r="B1668" s="366" t="s">
        <v>1284</v>
      </c>
      <c r="C1668" s="367" t="s">
        <v>4369</v>
      </c>
      <c r="D1668" s="368">
        <v>12</v>
      </c>
      <c r="E1668" s="370">
        <v>0</v>
      </c>
    </row>
    <row r="1669" spans="1:5">
      <c r="A1669" s="369" t="s">
        <v>4808</v>
      </c>
      <c r="B1669" s="366" t="s">
        <v>1274</v>
      </c>
      <c r="C1669" s="367" t="s">
        <v>537</v>
      </c>
      <c r="D1669" s="368">
        <v>12</v>
      </c>
      <c r="E1669" s="370">
        <v>0</v>
      </c>
    </row>
    <row r="1670" spans="1:5">
      <c r="A1670" s="369" t="s">
        <v>4809</v>
      </c>
      <c r="B1670" s="366" t="s">
        <v>1259</v>
      </c>
      <c r="C1670" s="367" t="s">
        <v>1010</v>
      </c>
      <c r="D1670" s="368">
        <v>12</v>
      </c>
      <c r="E1670" s="370">
        <v>0</v>
      </c>
    </row>
    <row r="1671" spans="1:5">
      <c r="A1671" s="369" t="s">
        <v>4810</v>
      </c>
      <c r="B1671" s="366" t="s">
        <v>1268</v>
      </c>
      <c r="C1671" s="367" t="s">
        <v>1010</v>
      </c>
      <c r="D1671" s="368">
        <v>12</v>
      </c>
      <c r="E1671" s="370">
        <v>0</v>
      </c>
    </row>
    <row r="1672" spans="1:5">
      <c r="A1672" s="369" t="s">
        <v>4811</v>
      </c>
      <c r="B1672" s="366" t="s">
        <v>1291</v>
      </c>
      <c r="C1672" s="367" t="s">
        <v>127</v>
      </c>
      <c r="D1672" s="368">
        <v>11.5</v>
      </c>
      <c r="E1672" s="370">
        <v>0</v>
      </c>
    </row>
    <row r="1673" spans="1:5">
      <c r="A1673" s="369" t="s">
        <v>4812</v>
      </c>
      <c r="B1673" s="366" t="s">
        <v>2233</v>
      </c>
      <c r="C1673" s="367" t="s">
        <v>2117</v>
      </c>
      <c r="D1673" s="368">
        <v>11</v>
      </c>
      <c r="E1673" s="370">
        <v>0</v>
      </c>
    </row>
    <row r="1674" spans="1:5">
      <c r="A1674" s="369" t="s">
        <v>4813</v>
      </c>
      <c r="B1674" s="366" t="s">
        <v>2214</v>
      </c>
      <c r="C1674" s="367" t="s">
        <v>479</v>
      </c>
      <c r="D1674" s="368">
        <v>11</v>
      </c>
      <c r="E1674" s="370">
        <v>0</v>
      </c>
    </row>
    <row r="1675" spans="1:5">
      <c r="A1675" s="369" t="s">
        <v>4814</v>
      </c>
      <c r="B1675" s="366" t="s">
        <v>1388</v>
      </c>
      <c r="C1675" s="367" t="s">
        <v>858</v>
      </c>
      <c r="D1675" s="368">
        <v>11</v>
      </c>
      <c r="E1675" s="370">
        <v>0</v>
      </c>
    </row>
    <row r="1676" spans="1:5">
      <c r="A1676" s="369" t="s">
        <v>4815</v>
      </c>
      <c r="B1676" s="366" t="s">
        <v>1282</v>
      </c>
      <c r="C1676" s="367" t="s">
        <v>145</v>
      </c>
      <c r="D1676" s="368">
        <v>11</v>
      </c>
      <c r="E1676" s="370">
        <v>0</v>
      </c>
    </row>
    <row r="1677" spans="1:5">
      <c r="A1677" s="369" t="s">
        <v>4816</v>
      </c>
      <c r="B1677" s="366" t="s">
        <v>2235</v>
      </c>
      <c r="C1677" s="367" t="s">
        <v>292</v>
      </c>
      <c r="D1677" s="368">
        <v>11</v>
      </c>
      <c r="E1677" s="370">
        <v>0</v>
      </c>
    </row>
    <row r="1678" spans="1:5">
      <c r="A1678" s="369" t="s">
        <v>4817</v>
      </c>
      <c r="B1678" s="366" t="s">
        <v>1295</v>
      </c>
      <c r="C1678" s="367" t="s">
        <v>1296</v>
      </c>
      <c r="D1678" s="368">
        <v>11</v>
      </c>
      <c r="E1678" s="370">
        <v>0</v>
      </c>
    </row>
    <row r="1679" spans="1:5">
      <c r="A1679" s="369" t="s">
        <v>4818</v>
      </c>
      <c r="B1679" s="366" t="s">
        <v>1292</v>
      </c>
      <c r="C1679" s="367" t="s">
        <v>1293</v>
      </c>
      <c r="D1679" s="368">
        <v>11</v>
      </c>
      <c r="E1679" s="370">
        <v>0</v>
      </c>
    </row>
    <row r="1680" spans="1:5">
      <c r="A1680" s="369" t="s">
        <v>4819</v>
      </c>
      <c r="B1680" s="366" t="s">
        <v>1266</v>
      </c>
      <c r="C1680" s="367" t="s">
        <v>1267</v>
      </c>
      <c r="D1680" s="368">
        <v>11</v>
      </c>
      <c r="E1680" s="370">
        <v>0</v>
      </c>
    </row>
    <row r="1681" spans="1:5">
      <c r="A1681" s="369" t="s">
        <v>4820</v>
      </c>
      <c r="B1681" s="366" t="s">
        <v>1297</v>
      </c>
      <c r="C1681" s="367" t="s">
        <v>326</v>
      </c>
      <c r="D1681" s="368">
        <v>11</v>
      </c>
      <c r="E1681" s="370">
        <v>0</v>
      </c>
    </row>
    <row r="1682" spans="1:5">
      <c r="A1682" s="369" t="s">
        <v>4821</v>
      </c>
      <c r="B1682" s="366" t="s">
        <v>1354</v>
      </c>
      <c r="C1682" s="367" t="s">
        <v>110</v>
      </c>
      <c r="D1682" s="368">
        <v>10.5</v>
      </c>
      <c r="E1682" s="370">
        <v>0</v>
      </c>
    </row>
    <row r="1683" spans="1:5">
      <c r="A1683" s="369" t="s">
        <v>4822</v>
      </c>
      <c r="B1683" s="366" t="s">
        <v>1414</v>
      </c>
      <c r="C1683" s="367" t="s">
        <v>388</v>
      </c>
      <c r="D1683" s="368">
        <v>10</v>
      </c>
      <c r="E1683" s="370">
        <v>0</v>
      </c>
    </row>
    <row r="1684" spans="1:5">
      <c r="A1684" s="369" t="s">
        <v>4823</v>
      </c>
      <c r="B1684" s="366" t="s">
        <v>1302</v>
      </c>
      <c r="C1684" s="367" t="s">
        <v>329</v>
      </c>
      <c r="D1684" s="368">
        <v>10</v>
      </c>
      <c r="E1684" s="370">
        <v>0</v>
      </c>
    </row>
    <row r="1685" spans="1:5">
      <c r="A1685" s="369" t="s">
        <v>4824</v>
      </c>
      <c r="B1685" s="366" t="s">
        <v>2239</v>
      </c>
      <c r="C1685" s="367" t="s">
        <v>1552</v>
      </c>
      <c r="D1685" s="368">
        <v>10</v>
      </c>
      <c r="E1685" s="370">
        <v>0</v>
      </c>
    </row>
    <row r="1686" spans="1:5">
      <c r="A1686" s="369" t="s">
        <v>4825</v>
      </c>
      <c r="B1686" s="366" t="s">
        <v>2242</v>
      </c>
      <c r="C1686" s="367" t="s">
        <v>297</v>
      </c>
      <c r="D1686" s="368">
        <v>10</v>
      </c>
      <c r="E1686" s="370">
        <v>0</v>
      </c>
    </row>
    <row r="1687" spans="1:5">
      <c r="A1687" s="369" t="s">
        <v>4826</v>
      </c>
      <c r="B1687" s="366" t="s">
        <v>2244</v>
      </c>
      <c r="C1687" s="367" t="s">
        <v>405</v>
      </c>
      <c r="D1687" s="368">
        <v>10</v>
      </c>
      <c r="E1687" s="370">
        <v>0</v>
      </c>
    </row>
    <row r="1688" spans="1:5">
      <c r="A1688" s="369" t="s">
        <v>4827</v>
      </c>
      <c r="B1688" s="366" t="s">
        <v>2245</v>
      </c>
      <c r="C1688" s="367" t="s">
        <v>224</v>
      </c>
      <c r="D1688" s="368">
        <v>10</v>
      </c>
      <c r="E1688" s="370">
        <v>0</v>
      </c>
    </row>
    <row r="1689" spans="1:5">
      <c r="A1689" s="369" t="s">
        <v>4828</v>
      </c>
      <c r="B1689" s="366" t="s">
        <v>1305</v>
      </c>
      <c r="C1689" s="367" t="s">
        <v>634</v>
      </c>
      <c r="D1689" s="368">
        <v>10</v>
      </c>
      <c r="E1689" s="370">
        <v>0</v>
      </c>
    </row>
    <row r="1690" spans="1:5">
      <c r="A1690" s="369" t="s">
        <v>4829</v>
      </c>
      <c r="B1690" s="366" t="s">
        <v>1306</v>
      </c>
      <c r="C1690" s="367" t="s">
        <v>1082</v>
      </c>
      <c r="D1690" s="368">
        <v>10</v>
      </c>
      <c r="E1690" s="370">
        <v>0</v>
      </c>
    </row>
    <row r="1691" spans="1:5">
      <c r="A1691" s="369" t="s">
        <v>4830</v>
      </c>
      <c r="B1691" s="366" t="s">
        <v>1308</v>
      </c>
      <c r="C1691" s="367" t="s">
        <v>479</v>
      </c>
      <c r="D1691" s="368">
        <v>10</v>
      </c>
      <c r="E1691" s="370">
        <v>0</v>
      </c>
    </row>
    <row r="1692" spans="1:5">
      <c r="A1692" s="369" t="s">
        <v>4831</v>
      </c>
      <c r="B1692" s="366" t="s">
        <v>2250</v>
      </c>
      <c r="C1692" s="367" t="s">
        <v>1293</v>
      </c>
      <c r="D1692" s="368">
        <v>10</v>
      </c>
      <c r="E1692" s="370">
        <v>0</v>
      </c>
    </row>
    <row r="1693" spans="1:5">
      <c r="A1693" s="369" t="s">
        <v>4832</v>
      </c>
      <c r="B1693" s="366" t="s">
        <v>2252</v>
      </c>
      <c r="C1693" s="367" t="s">
        <v>4369</v>
      </c>
      <c r="D1693" s="368">
        <v>10</v>
      </c>
      <c r="E1693" s="370">
        <v>0</v>
      </c>
    </row>
    <row r="1694" spans="1:5">
      <c r="A1694" s="369" t="s">
        <v>4833</v>
      </c>
      <c r="B1694" s="366" t="s">
        <v>2254</v>
      </c>
      <c r="C1694" s="367" t="s">
        <v>107</v>
      </c>
      <c r="D1694" s="368">
        <v>10</v>
      </c>
      <c r="E1694" s="370">
        <v>0</v>
      </c>
    </row>
    <row r="1695" spans="1:5">
      <c r="A1695" s="369" t="s">
        <v>4834</v>
      </c>
      <c r="B1695" s="366" t="s">
        <v>4382</v>
      </c>
      <c r="C1695" s="367" t="s">
        <v>568</v>
      </c>
      <c r="D1695" s="368">
        <v>10</v>
      </c>
      <c r="E1695" s="370">
        <v>0</v>
      </c>
    </row>
    <row r="1696" spans="1:5">
      <c r="A1696" s="369" t="s">
        <v>4835</v>
      </c>
      <c r="B1696" s="366" t="s">
        <v>2255</v>
      </c>
      <c r="C1696" s="367" t="s">
        <v>577</v>
      </c>
      <c r="D1696" s="368">
        <v>10</v>
      </c>
      <c r="E1696" s="370">
        <v>0</v>
      </c>
    </row>
    <row r="1697" spans="1:5">
      <c r="A1697" s="369" t="s">
        <v>4836</v>
      </c>
      <c r="B1697" s="366" t="s">
        <v>1314</v>
      </c>
      <c r="C1697" s="367" t="s">
        <v>542</v>
      </c>
      <c r="D1697" s="368">
        <v>9</v>
      </c>
      <c r="E1697" s="370">
        <v>0</v>
      </c>
    </row>
    <row r="1698" spans="1:5">
      <c r="A1698" s="369" t="s">
        <v>4837</v>
      </c>
      <c r="B1698" s="366" t="s">
        <v>1326</v>
      </c>
      <c r="C1698" s="367" t="s">
        <v>331</v>
      </c>
      <c r="D1698" s="368">
        <v>9</v>
      </c>
      <c r="E1698" s="370">
        <v>0</v>
      </c>
    </row>
    <row r="1699" spans="1:5">
      <c r="A1699" s="369" t="s">
        <v>4838</v>
      </c>
      <c r="B1699" s="366" t="s">
        <v>1646</v>
      </c>
      <c r="C1699" s="367" t="s">
        <v>828</v>
      </c>
      <c r="D1699" s="368">
        <v>9</v>
      </c>
      <c r="E1699" s="370">
        <v>0</v>
      </c>
    </row>
    <row r="1700" spans="1:5">
      <c r="A1700" s="369" t="s">
        <v>4839</v>
      </c>
      <c r="B1700" s="366" t="s">
        <v>1318</v>
      </c>
      <c r="C1700" s="367" t="s">
        <v>297</v>
      </c>
      <c r="D1700" s="368">
        <v>9</v>
      </c>
      <c r="E1700" s="370">
        <v>0</v>
      </c>
    </row>
    <row r="1701" spans="1:5">
      <c r="A1701" s="369" t="s">
        <v>4840</v>
      </c>
      <c r="B1701" s="366" t="s">
        <v>1320</v>
      </c>
      <c r="C1701" s="367" t="s">
        <v>297</v>
      </c>
      <c r="D1701" s="368">
        <v>9</v>
      </c>
      <c r="E1701" s="370">
        <v>0</v>
      </c>
    </row>
    <row r="1702" spans="1:5">
      <c r="A1702" s="369" t="s">
        <v>4841</v>
      </c>
      <c r="B1702" s="366" t="s">
        <v>2261</v>
      </c>
      <c r="C1702" s="367" t="s">
        <v>141</v>
      </c>
      <c r="D1702" s="368">
        <v>9</v>
      </c>
      <c r="E1702" s="370">
        <v>0</v>
      </c>
    </row>
    <row r="1703" spans="1:5">
      <c r="A1703" s="369" t="s">
        <v>4842</v>
      </c>
      <c r="B1703" s="366" t="s">
        <v>1489</v>
      </c>
      <c r="C1703" s="367" t="s">
        <v>360</v>
      </c>
      <c r="D1703" s="368">
        <v>9</v>
      </c>
      <c r="E1703" s="370">
        <v>0</v>
      </c>
    </row>
    <row r="1704" spans="1:5">
      <c r="A1704" s="369" t="s">
        <v>4843</v>
      </c>
      <c r="B1704" s="366" t="s">
        <v>1663</v>
      </c>
      <c r="C1704" s="367" t="s">
        <v>348</v>
      </c>
      <c r="D1704" s="368">
        <v>9</v>
      </c>
      <c r="E1704" s="370">
        <v>0</v>
      </c>
    </row>
    <row r="1705" spans="1:5">
      <c r="A1705" s="369" t="s">
        <v>4844</v>
      </c>
      <c r="B1705" s="366" t="s">
        <v>1329</v>
      </c>
      <c r="C1705" s="367" t="s">
        <v>127</v>
      </c>
      <c r="D1705" s="368">
        <v>8.5</v>
      </c>
      <c r="E1705" s="370">
        <v>0</v>
      </c>
    </row>
    <row r="1706" spans="1:5">
      <c r="A1706" s="369" t="s">
        <v>4845</v>
      </c>
      <c r="B1706" s="366" t="s">
        <v>2266</v>
      </c>
      <c r="C1706" s="367" t="s">
        <v>634</v>
      </c>
      <c r="D1706" s="368">
        <v>8</v>
      </c>
      <c r="E1706" s="370">
        <v>0</v>
      </c>
    </row>
    <row r="1707" spans="1:5">
      <c r="A1707" s="369" t="s">
        <v>4846</v>
      </c>
      <c r="B1707" s="366" t="s">
        <v>2268</v>
      </c>
      <c r="C1707" s="367" t="s">
        <v>264</v>
      </c>
      <c r="D1707" s="368">
        <v>8</v>
      </c>
      <c r="E1707" s="370">
        <v>0</v>
      </c>
    </row>
    <row r="1708" spans="1:5">
      <c r="A1708" s="369" t="s">
        <v>4847</v>
      </c>
      <c r="B1708" s="366" t="s">
        <v>2270</v>
      </c>
      <c r="C1708" s="367" t="s">
        <v>2271</v>
      </c>
      <c r="D1708" s="368">
        <v>8</v>
      </c>
      <c r="E1708" s="370">
        <v>0</v>
      </c>
    </row>
    <row r="1709" spans="1:5">
      <c r="A1709" s="369" t="s">
        <v>4848</v>
      </c>
      <c r="B1709" s="366" t="s">
        <v>2273</v>
      </c>
      <c r="C1709" s="367" t="s">
        <v>953</v>
      </c>
      <c r="D1709" s="368">
        <v>8</v>
      </c>
      <c r="E1709" s="370">
        <v>0</v>
      </c>
    </row>
    <row r="1710" spans="1:5">
      <c r="A1710" s="369" t="s">
        <v>4849</v>
      </c>
      <c r="B1710" s="366" t="s">
        <v>1421</v>
      </c>
      <c r="C1710" s="367" t="s">
        <v>162</v>
      </c>
      <c r="D1710" s="368">
        <v>8</v>
      </c>
      <c r="E1710" s="370">
        <v>0</v>
      </c>
    </row>
    <row r="1711" spans="1:5">
      <c r="A1711" s="369" t="s">
        <v>4850</v>
      </c>
      <c r="B1711" s="366" t="s">
        <v>1102</v>
      </c>
      <c r="C1711" s="367" t="s">
        <v>737</v>
      </c>
      <c r="D1711" s="368">
        <v>8</v>
      </c>
      <c r="E1711" s="370">
        <v>0</v>
      </c>
    </row>
    <row r="1712" spans="1:5">
      <c r="A1712" s="369" t="s">
        <v>4851</v>
      </c>
      <c r="B1712" s="366" t="s">
        <v>1336</v>
      </c>
      <c r="C1712" s="367" t="s">
        <v>334</v>
      </c>
      <c r="D1712" s="368">
        <v>8</v>
      </c>
      <c r="E1712" s="370">
        <v>0</v>
      </c>
    </row>
    <row r="1713" spans="1:5">
      <c r="A1713" s="369" t="s">
        <v>4852</v>
      </c>
      <c r="B1713" s="366" t="s">
        <v>2277</v>
      </c>
      <c r="C1713" s="367" t="s">
        <v>714</v>
      </c>
      <c r="D1713" s="368">
        <v>8</v>
      </c>
      <c r="E1713" s="370">
        <v>0</v>
      </c>
    </row>
    <row r="1714" spans="1:5">
      <c r="A1714" s="369" t="s">
        <v>4853</v>
      </c>
      <c r="B1714" s="366" t="s">
        <v>1436</v>
      </c>
      <c r="C1714" s="367" t="s">
        <v>329</v>
      </c>
      <c r="D1714" s="368">
        <v>8</v>
      </c>
      <c r="E1714" s="370">
        <v>0</v>
      </c>
    </row>
    <row r="1715" spans="1:5">
      <c r="A1715" s="369" t="s">
        <v>4854</v>
      </c>
      <c r="B1715" s="366" t="s">
        <v>2280</v>
      </c>
      <c r="C1715" s="367" t="s">
        <v>326</v>
      </c>
      <c r="D1715" s="368">
        <v>8</v>
      </c>
      <c r="E1715" s="370">
        <v>0</v>
      </c>
    </row>
    <row r="1716" spans="1:5">
      <c r="A1716" s="369" t="s">
        <v>4855</v>
      </c>
      <c r="B1716" s="366" t="s">
        <v>1534</v>
      </c>
      <c r="C1716" s="367" t="s">
        <v>326</v>
      </c>
      <c r="D1716" s="368">
        <v>8</v>
      </c>
      <c r="E1716" s="370">
        <v>0</v>
      </c>
    </row>
    <row r="1717" spans="1:5">
      <c r="A1717" s="369" t="s">
        <v>4856</v>
      </c>
      <c r="B1717" s="366" t="s">
        <v>2281</v>
      </c>
      <c r="C1717" s="367" t="s">
        <v>287</v>
      </c>
      <c r="D1717" s="368">
        <v>8</v>
      </c>
      <c r="E1717" s="370">
        <v>0</v>
      </c>
    </row>
    <row r="1718" spans="1:5">
      <c r="A1718" s="369" t="s">
        <v>4857</v>
      </c>
      <c r="B1718" s="366" t="s">
        <v>2284</v>
      </c>
      <c r="C1718" s="367" t="s">
        <v>344</v>
      </c>
      <c r="D1718" s="368">
        <v>8</v>
      </c>
      <c r="E1718" s="370">
        <v>0</v>
      </c>
    </row>
    <row r="1719" spans="1:5">
      <c r="A1719" s="369" t="s">
        <v>4858</v>
      </c>
      <c r="B1719" s="366" t="s">
        <v>1339</v>
      </c>
      <c r="C1719" s="367" t="s">
        <v>479</v>
      </c>
      <c r="D1719" s="368">
        <v>8</v>
      </c>
      <c r="E1719" s="370">
        <v>0</v>
      </c>
    </row>
    <row r="1720" spans="1:5">
      <c r="A1720" s="369" t="s">
        <v>4859</v>
      </c>
      <c r="B1720" s="366" t="s">
        <v>2288</v>
      </c>
      <c r="C1720" s="367" t="s">
        <v>162</v>
      </c>
      <c r="D1720" s="368">
        <v>8</v>
      </c>
      <c r="E1720" s="370">
        <v>0</v>
      </c>
    </row>
    <row r="1721" spans="1:5">
      <c r="A1721" s="369" t="s">
        <v>4860</v>
      </c>
      <c r="B1721" s="366" t="s">
        <v>2290</v>
      </c>
      <c r="C1721" s="367" t="s">
        <v>714</v>
      </c>
      <c r="D1721" s="368">
        <v>8</v>
      </c>
      <c r="E1721" s="370">
        <v>0</v>
      </c>
    </row>
    <row r="1722" spans="1:5">
      <c r="A1722" s="369" t="s">
        <v>4861</v>
      </c>
      <c r="B1722" s="366" t="s">
        <v>1342</v>
      </c>
      <c r="C1722" s="367" t="s">
        <v>1343</v>
      </c>
      <c r="D1722" s="368">
        <v>8</v>
      </c>
      <c r="E1722" s="370">
        <v>0</v>
      </c>
    </row>
    <row r="1723" spans="1:5">
      <c r="A1723" s="369" t="s">
        <v>4862</v>
      </c>
      <c r="B1723" s="366" t="s">
        <v>1349</v>
      </c>
      <c r="C1723" s="367" t="s">
        <v>224</v>
      </c>
      <c r="D1723" s="368">
        <v>7.5</v>
      </c>
      <c r="E1723" s="370">
        <v>0</v>
      </c>
    </row>
    <row r="1724" spans="1:5">
      <c r="A1724" s="369" t="s">
        <v>4863</v>
      </c>
      <c r="B1724" s="366" t="s">
        <v>1352</v>
      </c>
      <c r="C1724" s="367" t="s">
        <v>101</v>
      </c>
      <c r="D1724" s="368">
        <v>7.5</v>
      </c>
      <c r="E1724" s="370">
        <v>0</v>
      </c>
    </row>
    <row r="1725" spans="1:5">
      <c r="A1725" s="369" t="s">
        <v>4864</v>
      </c>
      <c r="B1725" s="366" t="s">
        <v>4414</v>
      </c>
      <c r="C1725" s="367" t="s">
        <v>475</v>
      </c>
      <c r="D1725" s="368">
        <v>7.5</v>
      </c>
      <c r="E1725" s="370">
        <v>0</v>
      </c>
    </row>
    <row r="1726" spans="1:5">
      <c r="A1726" s="369" t="s">
        <v>4865</v>
      </c>
      <c r="B1726" s="366" t="s">
        <v>4415</v>
      </c>
      <c r="C1726" s="367" t="s">
        <v>475</v>
      </c>
      <c r="D1726" s="368">
        <v>7.5</v>
      </c>
      <c r="E1726" s="370">
        <v>0</v>
      </c>
    </row>
    <row r="1727" spans="1:5">
      <c r="A1727" s="369" t="s">
        <v>4866</v>
      </c>
      <c r="B1727" s="366" t="s">
        <v>1360</v>
      </c>
      <c r="C1727" s="367" t="s">
        <v>542</v>
      </c>
      <c r="D1727" s="368">
        <v>7</v>
      </c>
      <c r="E1727" s="370">
        <v>0</v>
      </c>
    </row>
    <row r="1728" spans="1:5">
      <c r="A1728" s="369" t="s">
        <v>4867</v>
      </c>
      <c r="B1728" s="366" t="s">
        <v>1362</v>
      </c>
      <c r="C1728" s="367" t="s">
        <v>732</v>
      </c>
      <c r="D1728" s="368">
        <v>7</v>
      </c>
      <c r="E1728" s="370">
        <v>0</v>
      </c>
    </row>
    <row r="1729" spans="1:5">
      <c r="A1729" s="369" t="s">
        <v>4868</v>
      </c>
      <c r="B1729" s="366" t="s">
        <v>1365</v>
      </c>
      <c r="C1729" s="367" t="s">
        <v>679</v>
      </c>
      <c r="D1729" s="368">
        <v>7</v>
      </c>
      <c r="E1729" s="370">
        <v>0</v>
      </c>
    </row>
    <row r="1730" spans="1:5">
      <c r="A1730" s="369" t="s">
        <v>4869</v>
      </c>
      <c r="B1730" s="366" t="s">
        <v>1367</v>
      </c>
      <c r="C1730" s="367" t="s">
        <v>523</v>
      </c>
      <c r="D1730" s="368">
        <v>7</v>
      </c>
      <c r="E1730" s="370">
        <v>0</v>
      </c>
    </row>
    <row r="1731" spans="1:5">
      <c r="A1731" s="369" t="s">
        <v>4870</v>
      </c>
      <c r="B1731" s="366" t="s">
        <v>1376</v>
      </c>
      <c r="C1731" s="367" t="s">
        <v>116</v>
      </c>
      <c r="D1731" s="368">
        <v>6.5</v>
      </c>
      <c r="E1731" s="370">
        <v>0</v>
      </c>
    </row>
    <row r="1732" spans="1:5">
      <c r="A1732" s="369" t="s">
        <v>4871</v>
      </c>
      <c r="B1732" s="366" t="s">
        <v>2301</v>
      </c>
      <c r="C1732" s="367" t="s">
        <v>259</v>
      </c>
      <c r="D1732" s="368">
        <v>6</v>
      </c>
      <c r="E1732" s="370">
        <v>0</v>
      </c>
    </row>
    <row r="1733" spans="1:5">
      <c r="A1733" s="369" t="s">
        <v>4872</v>
      </c>
      <c r="B1733" s="366" t="s">
        <v>2303</v>
      </c>
      <c r="C1733" s="367" t="s">
        <v>692</v>
      </c>
      <c r="D1733" s="368">
        <v>6</v>
      </c>
      <c r="E1733" s="370">
        <v>0</v>
      </c>
    </row>
    <row r="1734" spans="1:5">
      <c r="A1734" s="369" t="s">
        <v>4873</v>
      </c>
      <c r="B1734" s="366" t="s">
        <v>1381</v>
      </c>
      <c r="C1734" s="367" t="s">
        <v>239</v>
      </c>
      <c r="D1734" s="368">
        <v>6</v>
      </c>
      <c r="E1734" s="370">
        <v>0</v>
      </c>
    </row>
    <row r="1735" spans="1:5">
      <c r="A1735" s="369" t="s">
        <v>4874</v>
      </c>
      <c r="B1735" s="366" t="s">
        <v>1384</v>
      </c>
      <c r="C1735" s="367" t="s">
        <v>577</v>
      </c>
      <c r="D1735" s="368">
        <v>6</v>
      </c>
      <c r="E1735" s="370">
        <v>0</v>
      </c>
    </row>
    <row r="1736" spans="1:5">
      <c r="A1736" s="369" t="s">
        <v>4875</v>
      </c>
      <c r="B1736" s="366" t="s">
        <v>1385</v>
      </c>
      <c r="C1736" s="367" t="s">
        <v>378</v>
      </c>
      <c r="D1736" s="368">
        <v>6</v>
      </c>
      <c r="E1736" s="370">
        <v>0</v>
      </c>
    </row>
    <row r="1737" spans="1:5">
      <c r="A1737" s="369" t="s">
        <v>4876</v>
      </c>
      <c r="B1737" s="366" t="s">
        <v>2309</v>
      </c>
      <c r="C1737" s="367" t="s">
        <v>821</v>
      </c>
      <c r="D1737" s="368">
        <v>6</v>
      </c>
      <c r="E1737" s="370">
        <v>0</v>
      </c>
    </row>
    <row r="1738" spans="1:5">
      <c r="A1738" s="369" t="s">
        <v>4877</v>
      </c>
      <c r="B1738" s="366" t="s">
        <v>2311</v>
      </c>
      <c r="C1738" s="367" t="s">
        <v>882</v>
      </c>
      <c r="D1738" s="368">
        <v>6</v>
      </c>
      <c r="E1738" s="370">
        <v>0</v>
      </c>
    </row>
    <row r="1739" spans="1:5">
      <c r="A1739" s="369" t="s">
        <v>4878</v>
      </c>
      <c r="B1739" s="366" t="s">
        <v>2313</v>
      </c>
      <c r="C1739" s="367" t="s">
        <v>692</v>
      </c>
      <c r="D1739" s="368">
        <v>6</v>
      </c>
      <c r="E1739" s="370">
        <v>0</v>
      </c>
    </row>
    <row r="1740" spans="1:5">
      <c r="A1740" s="369" t="s">
        <v>4879</v>
      </c>
      <c r="B1740" s="366" t="s">
        <v>1472</v>
      </c>
      <c r="C1740" s="367" t="s">
        <v>860</v>
      </c>
      <c r="D1740" s="368">
        <v>6</v>
      </c>
      <c r="E1740" s="370">
        <v>0</v>
      </c>
    </row>
    <row r="1741" spans="1:5">
      <c r="A1741" s="369" t="s">
        <v>4880</v>
      </c>
      <c r="B1741" s="366" t="s">
        <v>1392</v>
      </c>
      <c r="C1741" s="367" t="s">
        <v>227</v>
      </c>
      <c r="D1741" s="368">
        <v>6</v>
      </c>
      <c r="E1741" s="370">
        <v>0</v>
      </c>
    </row>
    <row r="1742" spans="1:5">
      <c r="A1742" s="369" t="s">
        <v>4881</v>
      </c>
      <c r="B1742" s="366" t="s">
        <v>1395</v>
      </c>
      <c r="C1742" s="367" t="s">
        <v>464</v>
      </c>
      <c r="D1742" s="368">
        <v>6</v>
      </c>
      <c r="E1742" s="370">
        <v>0</v>
      </c>
    </row>
    <row r="1743" spans="1:5">
      <c r="A1743" s="369" t="s">
        <v>4882</v>
      </c>
      <c r="B1743" s="366" t="s">
        <v>2319</v>
      </c>
      <c r="C1743" s="367" t="s">
        <v>520</v>
      </c>
      <c r="D1743" s="368">
        <v>6</v>
      </c>
      <c r="E1743" s="370">
        <v>0</v>
      </c>
    </row>
    <row r="1744" spans="1:5">
      <c r="A1744" s="369" t="s">
        <v>4883</v>
      </c>
      <c r="B1744" s="366" t="s">
        <v>2320</v>
      </c>
      <c r="C1744" s="367" t="s">
        <v>632</v>
      </c>
      <c r="D1744" s="368">
        <v>6</v>
      </c>
      <c r="E1744" s="370">
        <v>0</v>
      </c>
    </row>
    <row r="1745" spans="1:5">
      <c r="A1745" s="369" t="s">
        <v>4884</v>
      </c>
      <c r="B1745" s="366" t="s">
        <v>1396</v>
      </c>
      <c r="C1745" s="367" t="s">
        <v>1293</v>
      </c>
      <c r="D1745" s="368">
        <v>6</v>
      </c>
      <c r="E1745" s="370">
        <v>0</v>
      </c>
    </row>
    <row r="1746" spans="1:5">
      <c r="A1746" s="369" t="s">
        <v>4885</v>
      </c>
      <c r="B1746" s="366" t="s">
        <v>2322</v>
      </c>
      <c r="C1746" s="367" t="s">
        <v>745</v>
      </c>
      <c r="D1746" s="368">
        <v>6</v>
      </c>
      <c r="E1746" s="370">
        <v>0</v>
      </c>
    </row>
    <row r="1747" spans="1:5">
      <c r="A1747" s="369" t="s">
        <v>4886</v>
      </c>
      <c r="B1747" s="366" t="s">
        <v>2323</v>
      </c>
      <c r="C1747" s="367" t="s">
        <v>851</v>
      </c>
      <c r="D1747" s="368">
        <v>6</v>
      </c>
      <c r="E1747" s="370">
        <v>0</v>
      </c>
    </row>
    <row r="1748" spans="1:5">
      <c r="A1748" s="369" t="s">
        <v>4887</v>
      </c>
      <c r="B1748" s="366" t="s">
        <v>2325</v>
      </c>
      <c r="C1748" s="367" t="s">
        <v>695</v>
      </c>
      <c r="D1748" s="368">
        <v>6</v>
      </c>
      <c r="E1748" s="370">
        <v>0</v>
      </c>
    </row>
    <row r="1749" spans="1:5">
      <c r="A1749" s="369" t="s">
        <v>4888</v>
      </c>
      <c r="B1749" s="366" t="s">
        <v>2326</v>
      </c>
      <c r="C1749" s="367" t="s">
        <v>692</v>
      </c>
      <c r="D1749" s="368">
        <v>6</v>
      </c>
      <c r="E1749" s="370">
        <v>0</v>
      </c>
    </row>
    <row r="1750" spans="1:5">
      <c r="A1750" s="369" t="s">
        <v>4889</v>
      </c>
      <c r="B1750" s="366" t="s">
        <v>2328</v>
      </c>
      <c r="C1750" s="367" t="s">
        <v>828</v>
      </c>
      <c r="D1750" s="368">
        <v>6</v>
      </c>
      <c r="E1750" s="370">
        <v>0</v>
      </c>
    </row>
    <row r="1751" spans="1:5">
      <c r="A1751" s="369" t="s">
        <v>4890</v>
      </c>
      <c r="B1751" s="366" t="s">
        <v>2330</v>
      </c>
      <c r="C1751" s="367" t="s">
        <v>149</v>
      </c>
      <c r="D1751" s="368">
        <v>6</v>
      </c>
      <c r="E1751" s="370">
        <v>0</v>
      </c>
    </row>
    <row r="1752" spans="1:5">
      <c r="A1752" s="369" t="s">
        <v>4891</v>
      </c>
      <c r="B1752" s="366" t="s">
        <v>2332</v>
      </c>
      <c r="C1752" s="367" t="s">
        <v>737</v>
      </c>
      <c r="D1752" s="368">
        <v>6</v>
      </c>
      <c r="E1752" s="370">
        <v>0</v>
      </c>
    </row>
    <row r="1753" spans="1:5">
      <c r="A1753" s="369" t="s">
        <v>4892</v>
      </c>
      <c r="B1753" s="366" t="s">
        <v>2333</v>
      </c>
      <c r="C1753" s="367" t="s">
        <v>695</v>
      </c>
      <c r="D1753" s="368">
        <v>6</v>
      </c>
      <c r="E1753" s="370">
        <v>0</v>
      </c>
    </row>
    <row r="1754" spans="1:5">
      <c r="A1754" s="369" t="s">
        <v>4893</v>
      </c>
      <c r="B1754" s="366" t="s">
        <v>2334</v>
      </c>
      <c r="C1754" s="367" t="s">
        <v>486</v>
      </c>
      <c r="D1754" s="368">
        <v>6</v>
      </c>
      <c r="E1754" s="370">
        <v>0</v>
      </c>
    </row>
    <row r="1755" spans="1:5">
      <c r="A1755" s="369" t="s">
        <v>4894</v>
      </c>
      <c r="B1755" s="366" t="s">
        <v>2336</v>
      </c>
      <c r="C1755" s="367" t="s">
        <v>2167</v>
      </c>
      <c r="D1755" s="368">
        <v>6</v>
      </c>
      <c r="E1755" s="370">
        <v>0</v>
      </c>
    </row>
    <row r="1756" spans="1:5">
      <c r="A1756" s="369" t="s">
        <v>4895</v>
      </c>
      <c r="B1756" s="366" t="s">
        <v>1404</v>
      </c>
      <c r="C1756" s="367" t="s">
        <v>141</v>
      </c>
      <c r="D1756" s="368">
        <v>5.5</v>
      </c>
      <c r="E1756" s="370">
        <v>0</v>
      </c>
    </row>
    <row r="1757" spans="1:5">
      <c r="A1757" s="369" t="s">
        <v>4896</v>
      </c>
      <c r="B1757" s="366" t="s">
        <v>1415</v>
      </c>
      <c r="C1757" s="367" t="s">
        <v>97</v>
      </c>
      <c r="D1757" s="368">
        <v>5</v>
      </c>
      <c r="E1757" s="370">
        <v>0</v>
      </c>
    </row>
    <row r="1758" spans="1:5">
      <c r="A1758" s="369" t="s">
        <v>4897</v>
      </c>
      <c r="B1758" s="366" t="s">
        <v>1417</v>
      </c>
      <c r="C1758" s="367" t="s">
        <v>840</v>
      </c>
      <c r="D1758" s="368">
        <v>5</v>
      </c>
      <c r="E1758" s="370">
        <v>0</v>
      </c>
    </row>
    <row r="1759" spans="1:5">
      <c r="A1759" s="369" t="s">
        <v>4898</v>
      </c>
      <c r="B1759" s="366" t="s">
        <v>1419</v>
      </c>
      <c r="C1759" s="367" t="s">
        <v>348</v>
      </c>
      <c r="D1759" s="368">
        <v>5</v>
      </c>
      <c r="E1759" s="370">
        <v>0</v>
      </c>
    </row>
    <row r="1760" spans="1:5">
      <c r="A1760" s="369" t="s">
        <v>4899</v>
      </c>
      <c r="B1760" s="366" t="s">
        <v>1423</v>
      </c>
      <c r="C1760" s="367" t="s">
        <v>774</v>
      </c>
      <c r="D1760" s="368">
        <v>5</v>
      </c>
      <c r="E1760" s="370">
        <v>0</v>
      </c>
    </row>
    <row r="1761" spans="1:5">
      <c r="A1761" s="369" t="s">
        <v>4900</v>
      </c>
      <c r="B1761" s="366" t="s">
        <v>1425</v>
      </c>
      <c r="C1761" s="367" t="s">
        <v>1157</v>
      </c>
      <c r="D1761" s="368">
        <v>5</v>
      </c>
      <c r="E1761" s="370">
        <v>0</v>
      </c>
    </row>
    <row r="1762" spans="1:5">
      <c r="A1762" s="369" t="s">
        <v>4901</v>
      </c>
      <c r="B1762" s="366" t="s">
        <v>1427</v>
      </c>
      <c r="C1762" s="367" t="s">
        <v>840</v>
      </c>
      <c r="D1762" s="368">
        <v>5</v>
      </c>
      <c r="E1762" s="370">
        <v>0</v>
      </c>
    </row>
    <row r="1763" spans="1:5">
      <c r="A1763" s="369" t="s">
        <v>4902</v>
      </c>
      <c r="B1763" s="366" t="s">
        <v>1434</v>
      </c>
      <c r="C1763" s="367" t="s">
        <v>695</v>
      </c>
      <c r="D1763" s="368">
        <v>5</v>
      </c>
      <c r="E1763" s="370">
        <v>0</v>
      </c>
    </row>
    <row r="1764" spans="1:5">
      <c r="A1764" s="369" t="s">
        <v>4903</v>
      </c>
      <c r="B1764" s="366" t="s">
        <v>1435</v>
      </c>
      <c r="C1764" s="367" t="s">
        <v>4379</v>
      </c>
      <c r="D1764" s="368">
        <v>5</v>
      </c>
      <c r="E1764" s="370">
        <v>0</v>
      </c>
    </row>
    <row r="1765" spans="1:5">
      <c r="A1765" s="369" t="s">
        <v>4904</v>
      </c>
      <c r="B1765" s="366" t="s">
        <v>1439</v>
      </c>
      <c r="C1765" s="367" t="s">
        <v>953</v>
      </c>
      <c r="D1765" s="368">
        <v>5</v>
      </c>
      <c r="E1765" s="370">
        <v>0</v>
      </c>
    </row>
    <row r="1766" spans="1:5">
      <c r="A1766" s="369" t="s">
        <v>4905</v>
      </c>
      <c r="B1766" s="366" t="s">
        <v>1441</v>
      </c>
      <c r="C1766" s="367" t="s">
        <v>311</v>
      </c>
      <c r="D1766" s="368">
        <v>5</v>
      </c>
      <c r="E1766" s="370">
        <v>0</v>
      </c>
    </row>
    <row r="1767" spans="1:5">
      <c r="A1767" s="369" t="s">
        <v>4906</v>
      </c>
      <c r="B1767" s="366" t="s">
        <v>2351</v>
      </c>
      <c r="C1767" s="367" t="s">
        <v>497</v>
      </c>
      <c r="D1767" s="368">
        <v>5</v>
      </c>
      <c r="E1767" s="370">
        <v>0</v>
      </c>
    </row>
    <row r="1768" spans="1:5">
      <c r="A1768" s="369" t="s">
        <v>4907</v>
      </c>
      <c r="B1768" s="366" t="s">
        <v>1447</v>
      </c>
      <c r="C1768" s="367" t="s">
        <v>170</v>
      </c>
      <c r="D1768" s="368">
        <v>5</v>
      </c>
      <c r="E1768" s="370">
        <v>0</v>
      </c>
    </row>
    <row r="1769" spans="1:5">
      <c r="A1769" s="369" t="s">
        <v>4908</v>
      </c>
      <c r="B1769" s="366" t="s">
        <v>1449</v>
      </c>
      <c r="C1769" s="367" t="s">
        <v>4379</v>
      </c>
      <c r="D1769" s="368">
        <v>5</v>
      </c>
      <c r="E1769" s="370">
        <v>0</v>
      </c>
    </row>
    <row r="1770" spans="1:5">
      <c r="A1770" s="369" t="s">
        <v>4909</v>
      </c>
      <c r="B1770" s="366" t="s">
        <v>1452</v>
      </c>
      <c r="C1770" s="367" t="s">
        <v>139</v>
      </c>
      <c r="D1770" s="368">
        <v>4.5</v>
      </c>
      <c r="E1770" s="370">
        <v>0</v>
      </c>
    </row>
    <row r="1771" spans="1:5">
      <c r="A1771" s="369" t="s">
        <v>4910</v>
      </c>
      <c r="B1771" s="366" t="s">
        <v>1454</v>
      </c>
      <c r="C1771" s="367" t="s">
        <v>497</v>
      </c>
      <c r="D1771" s="368">
        <v>4.5</v>
      </c>
      <c r="E1771" s="370">
        <v>0</v>
      </c>
    </row>
    <row r="1772" spans="1:5">
      <c r="A1772" s="369" t="s">
        <v>4911</v>
      </c>
      <c r="B1772" s="366" t="s">
        <v>1456</v>
      </c>
      <c r="C1772" s="367" t="s">
        <v>224</v>
      </c>
      <c r="D1772" s="368">
        <v>4.5</v>
      </c>
      <c r="E1772" s="370">
        <v>0</v>
      </c>
    </row>
    <row r="1773" spans="1:5">
      <c r="A1773" s="369" t="s">
        <v>4912</v>
      </c>
      <c r="B1773" s="366" t="s">
        <v>1459</v>
      </c>
      <c r="C1773" s="367" t="s">
        <v>201</v>
      </c>
      <c r="D1773" s="368">
        <v>4.5</v>
      </c>
      <c r="E1773" s="370">
        <v>0</v>
      </c>
    </row>
    <row r="1774" spans="1:5">
      <c r="A1774" s="369" t="s">
        <v>4913</v>
      </c>
      <c r="B1774" s="366" t="s">
        <v>1461</v>
      </c>
      <c r="C1774" s="367" t="s">
        <v>127</v>
      </c>
      <c r="D1774" s="368">
        <v>4.5</v>
      </c>
      <c r="E1774" s="370">
        <v>0</v>
      </c>
    </row>
    <row r="1775" spans="1:5">
      <c r="A1775" s="369" t="s">
        <v>4914</v>
      </c>
      <c r="B1775" s="366" t="s">
        <v>1465</v>
      </c>
      <c r="C1775" s="367" t="s">
        <v>4369</v>
      </c>
      <c r="D1775" s="368">
        <v>4</v>
      </c>
      <c r="E1775" s="370">
        <v>0</v>
      </c>
    </row>
    <row r="1776" spans="1:5">
      <c r="A1776" s="369" t="s">
        <v>4915</v>
      </c>
      <c r="B1776" s="366" t="s">
        <v>1470</v>
      </c>
      <c r="C1776" s="367" t="s">
        <v>222</v>
      </c>
      <c r="D1776" s="368">
        <v>4</v>
      </c>
      <c r="E1776" s="370">
        <v>0</v>
      </c>
    </row>
    <row r="1777" spans="1:5">
      <c r="A1777" s="369" t="s">
        <v>4916</v>
      </c>
      <c r="B1777" s="366" t="s">
        <v>1517</v>
      </c>
      <c r="C1777" s="367" t="s">
        <v>227</v>
      </c>
      <c r="D1777" s="368">
        <v>4</v>
      </c>
      <c r="E1777" s="370">
        <v>0</v>
      </c>
    </row>
    <row r="1778" spans="1:5">
      <c r="A1778" s="369" t="s">
        <v>4917</v>
      </c>
      <c r="B1778" s="366" t="s">
        <v>2362</v>
      </c>
      <c r="C1778" s="367" t="s">
        <v>520</v>
      </c>
      <c r="D1778" s="368">
        <v>4</v>
      </c>
      <c r="E1778" s="370">
        <v>0</v>
      </c>
    </row>
    <row r="1779" spans="1:5">
      <c r="A1779" s="369" t="s">
        <v>4918</v>
      </c>
      <c r="B1779" s="366" t="s">
        <v>2363</v>
      </c>
      <c r="C1779" s="367" t="s">
        <v>249</v>
      </c>
      <c r="D1779" s="368">
        <v>4</v>
      </c>
      <c r="E1779" s="370">
        <v>0</v>
      </c>
    </row>
    <row r="1780" spans="1:5">
      <c r="A1780" s="369" t="s">
        <v>4919</v>
      </c>
      <c r="B1780" s="366" t="s">
        <v>2365</v>
      </c>
      <c r="C1780" s="367" t="s">
        <v>695</v>
      </c>
      <c r="D1780" s="368">
        <v>4</v>
      </c>
      <c r="E1780" s="370">
        <v>0</v>
      </c>
    </row>
    <row r="1781" spans="1:5">
      <c r="A1781" s="369" t="s">
        <v>4920</v>
      </c>
      <c r="B1781" s="366" t="s">
        <v>1474</v>
      </c>
      <c r="C1781" s="367" t="s">
        <v>1475</v>
      </c>
      <c r="D1781" s="368">
        <v>4</v>
      </c>
      <c r="E1781" s="370">
        <v>0</v>
      </c>
    </row>
    <row r="1782" spans="1:5">
      <c r="A1782" s="369" t="s">
        <v>4921</v>
      </c>
      <c r="B1782" s="366" t="s">
        <v>1478</v>
      </c>
      <c r="C1782" s="367" t="s">
        <v>297</v>
      </c>
      <c r="D1782" s="368">
        <v>4</v>
      </c>
      <c r="E1782" s="370">
        <v>0</v>
      </c>
    </row>
    <row r="1783" spans="1:5">
      <c r="A1783" s="369" t="s">
        <v>4922</v>
      </c>
      <c r="B1783" s="366" t="s">
        <v>1480</v>
      </c>
      <c r="C1783" s="367" t="s">
        <v>719</v>
      </c>
      <c r="D1783" s="368">
        <v>4</v>
      </c>
      <c r="E1783" s="370">
        <v>0</v>
      </c>
    </row>
    <row r="1784" spans="1:5">
      <c r="A1784" s="369" t="s">
        <v>4923</v>
      </c>
      <c r="B1784" s="366" t="s">
        <v>2370</v>
      </c>
      <c r="C1784" s="367" t="s">
        <v>821</v>
      </c>
      <c r="D1784" s="368">
        <v>4</v>
      </c>
      <c r="E1784" s="370">
        <v>0</v>
      </c>
    </row>
    <row r="1785" spans="1:5">
      <c r="A1785" s="369" t="s">
        <v>4924</v>
      </c>
      <c r="B1785" s="366" t="s">
        <v>1482</v>
      </c>
      <c r="C1785" s="367" t="s">
        <v>692</v>
      </c>
      <c r="D1785" s="368">
        <v>4</v>
      </c>
      <c r="E1785" s="370">
        <v>0</v>
      </c>
    </row>
    <row r="1786" spans="1:5">
      <c r="A1786" s="369" t="s">
        <v>4925</v>
      </c>
      <c r="B1786" s="366" t="s">
        <v>1487</v>
      </c>
      <c r="C1786" s="367" t="s">
        <v>489</v>
      </c>
      <c r="D1786" s="368">
        <v>4</v>
      </c>
      <c r="E1786" s="370">
        <v>0</v>
      </c>
    </row>
    <row r="1787" spans="1:5">
      <c r="A1787" s="369" t="s">
        <v>4926</v>
      </c>
      <c r="B1787" s="366" t="s">
        <v>2375</v>
      </c>
      <c r="C1787" s="367" t="s">
        <v>737</v>
      </c>
      <c r="D1787" s="368">
        <v>4</v>
      </c>
      <c r="E1787" s="370">
        <v>0</v>
      </c>
    </row>
    <row r="1788" spans="1:5">
      <c r="A1788" s="369" t="s">
        <v>4927</v>
      </c>
      <c r="B1788" s="366" t="s">
        <v>2376</v>
      </c>
      <c r="C1788" s="367" t="s">
        <v>276</v>
      </c>
      <c r="D1788" s="368">
        <v>4</v>
      </c>
      <c r="E1788" s="370">
        <v>0</v>
      </c>
    </row>
    <row r="1789" spans="1:5">
      <c r="A1789" s="369" t="s">
        <v>4928</v>
      </c>
      <c r="B1789" s="366" t="s">
        <v>1494</v>
      </c>
      <c r="C1789" s="367" t="s">
        <v>172</v>
      </c>
      <c r="D1789" s="368">
        <v>4</v>
      </c>
      <c r="E1789" s="370">
        <v>0</v>
      </c>
    </row>
    <row r="1790" spans="1:5">
      <c r="A1790" s="369" t="s">
        <v>4929</v>
      </c>
      <c r="B1790" s="366" t="s">
        <v>1495</v>
      </c>
      <c r="C1790" s="367" t="s">
        <v>4379</v>
      </c>
      <c r="D1790" s="368">
        <v>4</v>
      </c>
      <c r="E1790" s="370">
        <v>0</v>
      </c>
    </row>
    <row r="1791" spans="1:5">
      <c r="A1791" s="369" t="s">
        <v>4930</v>
      </c>
      <c r="B1791" s="366" t="s">
        <v>1500</v>
      </c>
      <c r="C1791" s="367" t="s">
        <v>497</v>
      </c>
      <c r="D1791" s="368">
        <v>3.5</v>
      </c>
      <c r="E1791" s="370">
        <v>0</v>
      </c>
    </row>
    <row r="1792" spans="1:5">
      <c r="A1792" s="369" t="s">
        <v>4931</v>
      </c>
      <c r="B1792" s="366" t="s">
        <v>1502</v>
      </c>
      <c r="C1792" s="367" t="s">
        <v>497</v>
      </c>
      <c r="D1792" s="368">
        <v>3.5</v>
      </c>
      <c r="E1792" s="370">
        <v>0</v>
      </c>
    </row>
    <row r="1793" spans="1:5">
      <c r="A1793" s="369" t="s">
        <v>4932</v>
      </c>
      <c r="B1793" s="366" t="s">
        <v>1506</v>
      </c>
      <c r="C1793" s="367" t="s">
        <v>348</v>
      </c>
      <c r="D1793" s="368">
        <v>3</v>
      </c>
      <c r="E1793" s="370">
        <v>0</v>
      </c>
    </row>
    <row r="1794" spans="1:5">
      <c r="A1794" s="369" t="s">
        <v>4933</v>
      </c>
      <c r="B1794" s="366" t="s">
        <v>1508</v>
      </c>
      <c r="C1794" s="367" t="s">
        <v>348</v>
      </c>
      <c r="D1794" s="368">
        <v>3</v>
      </c>
      <c r="E1794" s="370">
        <v>0</v>
      </c>
    </row>
    <row r="1795" spans="1:5">
      <c r="A1795" s="369" t="s">
        <v>4934</v>
      </c>
      <c r="B1795" s="366" t="s">
        <v>1509</v>
      </c>
      <c r="C1795" s="367" t="s">
        <v>634</v>
      </c>
      <c r="D1795" s="368">
        <v>3</v>
      </c>
      <c r="E1795" s="370">
        <v>0</v>
      </c>
    </row>
    <row r="1796" spans="1:5">
      <c r="A1796" s="369" t="s">
        <v>4935</v>
      </c>
      <c r="B1796" s="366" t="s">
        <v>1511</v>
      </c>
      <c r="C1796" s="367" t="s">
        <v>121</v>
      </c>
      <c r="D1796" s="368">
        <v>3</v>
      </c>
      <c r="E1796" s="370">
        <v>0</v>
      </c>
    </row>
    <row r="1797" spans="1:5">
      <c r="A1797" s="369" t="s">
        <v>4936</v>
      </c>
      <c r="B1797" s="366" t="s">
        <v>1512</v>
      </c>
      <c r="C1797" s="367" t="s">
        <v>953</v>
      </c>
      <c r="D1797" s="368">
        <v>3</v>
      </c>
      <c r="E1797" s="370">
        <v>0</v>
      </c>
    </row>
    <row r="1798" spans="1:5">
      <c r="A1798" s="369" t="s">
        <v>4937</v>
      </c>
      <c r="B1798" s="366" t="s">
        <v>1514</v>
      </c>
      <c r="C1798" s="367" t="s">
        <v>114</v>
      </c>
      <c r="D1798" s="368">
        <v>3</v>
      </c>
      <c r="E1798" s="370">
        <v>0</v>
      </c>
    </row>
    <row r="1799" spans="1:5">
      <c r="A1799" s="369" t="s">
        <v>4938</v>
      </c>
      <c r="B1799" s="366" t="s">
        <v>1520</v>
      </c>
      <c r="C1799" s="367" t="s">
        <v>542</v>
      </c>
      <c r="D1799" s="368">
        <v>3</v>
      </c>
      <c r="E1799" s="370">
        <v>0</v>
      </c>
    </row>
    <row r="1800" spans="1:5">
      <c r="A1800" s="369" t="s">
        <v>4939</v>
      </c>
      <c r="B1800" s="366" t="s">
        <v>1522</v>
      </c>
      <c r="C1800" s="367" t="s">
        <v>4379</v>
      </c>
      <c r="D1800" s="368">
        <v>3</v>
      </c>
      <c r="E1800" s="370">
        <v>0</v>
      </c>
    </row>
    <row r="1801" spans="1:5">
      <c r="A1801" s="369" t="s">
        <v>4940</v>
      </c>
      <c r="B1801" s="366" t="s">
        <v>1524</v>
      </c>
      <c r="C1801" s="367" t="s">
        <v>119</v>
      </c>
      <c r="D1801" s="368">
        <v>3</v>
      </c>
      <c r="E1801" s="370">
        <v>0</v>
      </c>
    </row>
    <row r="1802" spans="1:5">
      <c r="A1802" s="369" t="s">
        <v>4941</v>
      </c>
      <c r="B1802" s="366" t="s">
        <v>1526</v>
      </c>
      <c r="C1802" s="367" t="s">
        <v>112</v>
      </c>
      <c r="D1802" s="368">
        <v>3</v>
      </c>
      <c r="E1802" s="370">
        <v>0</v>
      </c>
    </row>
    <row r="1803" spans="1:5">
      <c r="A1803" s="369" t="s">
        <v>4942</v>
      </c>
      <c r="B1803" s="366" t="s">
        <v>1529</v>
      </c>
      <c r="C1803" s="367" t="s">
        <v>311</v>
      </c>
      <c r="D1803" s="368">
        <v>3</v>
      </c>
      <c r="E1803" s="370">
        <v>0</v>
      </c>
    </row>
    <row r="1804" spans="1:5">
      <c r="A1804" s="369" t="s">
        <v>4943</v>
      </c>
      <c r="B1804" s="366" t="s">
        <v>1535</v>
      </c>
      <c r="C1804" s="367" t="s">
        <v>170</v>
      </c>
      <c r="D1804" s="368">
        <v>3</v>
      </c>
      <c r="E1804" s="370">
        <v>0</v>
      </c>
    </row>
    <row r="1805" spans="1:5">
      <c r="A1805" s="369" t="s">
        <v>4944</v>
      </c>
      <c r="B1805" s="366" t="s">
        <v>1537</v>
      </c>
      <c r="C1805" s="367" t="s">
        <v>1343</v>
      </c>
      <c r="D1805" s="368">
        <v>3</v>
      </c>
      <c r="E1805" s="370">
        <v>0</v>
      </c>
    </row>
    <row r="1806" spans="1:5">
      <c r="A1806" s="369" t="s">
        <v>4945</v>
      </c>
      <c r="B1806" s="366" t="s">
        <v>1538</v>
      </c>
      <c r="C1806" s="367" t="s">
        <v>1343</v>
      </c>
      <c r="D1806" s="368">
        <v>3</v>
      </c>
      <c r="E1806" s="370">
        <v>0</v>
      </c>
    </row>
    <row r="1807" spans="1:5">
      <c r="A1807" s="369" t="s">
        <v>4946</v>
      </c>
      <c r="B1807" s="366" t="s">
        <v>1540</v>
      </c>
      <c r="C1807" s="367" t="s">
        <v>227</v>
      </c>
      <c r="D1807" s="368">
        <v>3</v>
      </c>
      <c r="E1807" s="370">
        <v>0</v>
      </c>
    </row>
    <row r="1808" spans="1:5">
      <c r="A1808" s="369" t="s">
        <v>4947</v>
      </c>
      <c r="B1808" s="366" t="s">
        <v>1542</v>
      </c>
      <c r="C1808" s="367" t="s">
        <v>297</v>
      </c>
      <c r="D1808" s="368">
        <v>3</v>
      </c>
      <c r="E1808" s="370">
        <v>0</v>
      </c>
    </row>
    <row r="1809" spans="1:5">
      <c r="A1809" s="369" t="s">
        <v>4948</v>
      </c>
      <c r="B1809" s="366" t="s">
        <v>1544</v>
      </c>
      <c r="C1809" s="367" t="s">
        <v>559</v>
      </c>
      <c r="D1809" s="368">
        <v>3</v>
      </c>
      <c r="E1809" s="370">
        <v>0</v>
      </c>
    </row>
    <row r="1810" spans="1:5">
      <c r="A1810" s="369" t="s">
        <v>4949</v>
      </c>
      <c r="B1810" s="366" t="s">
        <v>1546</v>
      </c>
      <c r="C1810" s="367" t="s">
        <v>162</v>
      </c>
      <c r="D1810" s="368">
        <v>3</v>
      </c>
      <c r="E1810" s="370">
        <v>0</v>
      </c>
    </row>
    <row r="1811" spans="1:5">
      <c r="A1811" s="369" t="s">
        <v>4950</v>
      </c>
      <c r="B1811" s="366" t="s">
        <v>1548</v>
      </c>
      <c r="C1811" s="367" t="s">
        <v>207</v>
      </c>
      <c r="D1811" s="368">
        <v>3</v>
      </c>
      <c r="E1811" s="370">
        <v>0</v>
      </c>
    </row>
    <row r="1812" spans="1:5">
      <c r="A1812" s="369" t="s">
        <v>4951</v>
      </c>
      <c r="B1812" s="366" t="s">
        <v>1549</v>
      </c>
      <c r="C1812" s="367" t="s">
        <v>160</v>
      </c>
      <c r="D1812" s="368">
        <v>3</v>
      </c>
      <c r="E1812" s="370">
        <v>0</v>
      </c>
    </row>
    <row r="1813" spans="1:5">
      <c r="A1813" s="369" t="s">
        <v>4952</v>
      </c>
      <c r="B1813" s="366" t="s">
        <v>1554</v>
      </c>
      <c r="C1813" s="367" t="s">
        <v>953</v>
      </c>
      <c r="D1813" s="368">
        <v>3</v>
      </c>
      <c r="E1813" s="370">
        <v>0</v>
      </c>
    </row>
    <row r="1814" spans="1:5">
      <c r="A1814" s="369" t="s">
        <v>4953</v>
      </c>
      <c r="B1814" s="366" t="s">
        <v>1557</v>
      </c>
      <c r="C1814" s="367" t="s">
        <v>292</v>
      </c>
      <c r="D1814" s="368">
        <v>3</v>
      </c>
      <c r="E1814" s="370">
        <v>0</v>
      </c>
    </row>
    <row r="1815" spans="1:5">
      <c r="A1815" s="369" t="s">
        <v>4954</v>
      </c>
      <c r="B1815" s="366" t="s">
        <v>1559</v>
      </c>
      <c r="C1815" s="367" t="s">
        <v>840</v>
      </c>
      <c r="D1815" s="368">
        <v>3</v>
      </c>
      <c r="E1815" s="370">
        <v>0</v>
      </c>
    </row>
    <row r="1816" spans="1:5">
      <c r="A1816" s="369" t="s">
        <v>4955</v>
      </c>
      <c r="B1816" s="366" t="s">
        <v>1560</v>
      </c>
      <c r="C1816" s="367" t="s">
        <v>840</v>
      </c>
      <c r="D1816" s="368">
        <v>3</v>
      </c>
      <c r="E1816" s="370">
        <v>0</v>
      </c>
    </row>
    <row r="1817" spans="1:5">
      <c r="A1817" s="369" t="s">
        <v>4956</v>
      </c>
      <c r="B1817" s="366" t="s">
        <v>1561</v>
      </c>
      <c r="C1817" s="367" t="s">
        <v>165</v>
      </c>
      <c r="D1817" s="368">
        <v>3</v>
      </c>
      <c r="E1817" s="370">
        <v>0</v>
      </c>
    </row>
    <row r="1818" spans="1:5">
      <c r="A1818" s="369" t="s">
        <v>4957</v>
      </c>
      <c r="B1818" s="366" t="s">
        <v>1566</v>
      </c>
      <c r="C1818" s="367" t="s">
        <v>537</v>
      </c>
      <c r="D1818" s="368">
        <v>2.5</v>
      </c>
      <c r="E1818" s="370">
        <v>0</v>
      </c>
    </row>
    <row r="1819" spans="1:5">
      <c r="A1819" s="369" t="s">
        <v>4958</v>
      </c>
      <c r="B1819" s="366" t="s">
        <v>893</v>
      </c>
      <c r="C1819" s="367" t="s">
        <v>634</v>
      </c>
      <c r="D1819" s="368">
        <v>2.5</v>
      </c>
      <c r="E1819" s="370">
        <v>0</v>
      </c>
    </row>
    <row r="1820" spans="1:5">
      <c r="A1820" s="369" t="s">
        <v>4959</v>
      </c>
      <c r="B1820" s="366" t="s">
        <v>1579</v>
      </c>
      <c r="C1820" s="367" t="s">
        <v>145</v>
      </c>
      <c r="D1820" s="368">
        <v>2.5</v>
      </c>
      <c r="E1820" s="370">
        <v>0</v>
      </c>
    </row>
    <row r="1821" spans="1:5">
      <c r="A1821" s="369" t="s">
        <v>4960</v>
      </c>
      <c r="B1821" s="366" t="s">
        <v>1581</v>
      </c>
      <c r="C1821" s="367" t="s">
        <v>123</v>
      </c>
      <c r="D1821" s="368">
        <v>2.5</v>
      </c>
      <c r="E1821" s="370">
        <v>0</v>
      </c>
    </row>
    <row r="1822" spans="1:5">
      <c r="A1822" s="369" t="s">
        <v>4961</v>
      </c>
      <c r="B1822" s="366" t="s">
        <v>1583</v>
      </c>
      <c r="C1822" s="367" t="s">
        <v>141</v>
      </c>
      <c r="D1822" s="368">
        <v>2.5</v>
      </c>
      <c r="E1822" s="370">
        <v>0</v>
      </c>
    </row>
    <row r="1823" spans="1:5">
      <c r="A1823" s="369" t="s">
        <v>4962</v>
      </c>
      <c r="B1823" s="366" t="s">
        <v>1590</v>
      </c>
      <c r="C1823" s="367" t="s">
        <v>243</v>
      </c>
      <c r="D1823" s="368">
        <v>2</v>
      </c>
      <c r="E1823" s="370">
        <v>0</v>
      </c>
    </row>
    <row r="1824" spans="1:5">
      <c r="A1824" s="369" t="s">
        <v>4963</v>
      </c>
      <c r="B1824" s="366" t="s">
        <v>1592</v>
      </c>
      <c r="C1824" s="367" t="s">
        <v>484</v>
      </c>
      <c r="D1824" s="368">
        <v>2</v>
      </c>
      <c r="E1824" s="370">
        <v>0</v>
      </c>
    </row>
    <row r="1825" spans="1:5">
      <c r="A1825" s="369" t="s">
        <v>4964</v>
      </c>
      <c r="B1825" s="366" t="s">
        <v>1594</v>
      </c>
      <c r="C1825" s="367" t="s">
        <v>774</v>
      </c>
      <c r="D1825" s="368">
        <v>2</v>
      </c>
      <c r="E1825" s="370">
        <v>0</v>
      </c>
    </row>
    <row r="1826" spans="1:5">
      <c r="A1826" s="369" t="s">
        <v>4965</v>
      </c>
      <c r="B1826" s="366" t="s">
        <v>1595</v>
      </c>
      <c r="C1826" s="367" t="s">
        <v>181</v>
      </c>
      <c r="D1826" s="368">
        <v>2</v>
      </c>
      <c r="E1826" s="370">
        <v>0</v>
      </c>
    </row>
    <row r="1827" spans="1:5">
      <c r="A1827" s="369" t="s">
        <v>4966</v>
      </c>
      <c r="B1827" s="366" t="s">
        <v>1689</v>
      </c>
      <c r="C1827" s="367" t="s">
        <v>719</v>
      </c>
      <c r="D1827" s="368">
        <v>2</v>
      </c>
      <c r="E1827" s="370">
        <v>0</v>
      </c>
    </row>
    <row r="1828" spans="1:5">
      <c r="A1828" s="369" t="s">
        <v>4967</v>
      </c>
      <c r="B1828" s="366" t="s">
        <v>1598</v>
      </c>
      <c r="C1828" s="367" t="s">
        <v>207</v>
      </c>
      <c r="D1828" s="368">
        <v>2</v>
      </c>
      <c r="E1828" s="370">
        <v>0</v>
      </c>
    </row>
    <row r="1829" spans="1:5">
      <c r="A1829" s="369" t="s">
        <v>4968</v>
      </c>
      <c r="B1829" s="366" t="s">
        <v>1599</v>
      </c>
      <c r="C1829" s="367" t="s">
        <v>331</v>
      </c>
      <c r="D1829" s="368">
        <v>2</v>
      </c>
      <c r="E1829" s="370">
        <v>0</v>
      </c>
    </row>
    <row r="1830" spans="1:5">
      <c r="A1830" s="369" t="s">
        <v>4969</v>
      </c>
      <c r="B1830" s="366" t="s">
        <v>1604</v>
      </c>
      <c r="C1830" s="367" t="s">
        <v>107</v>
      </c>
      <c r="D1830" s="368">
        <v>2</v>
      </c>
      <c r="E1830" s="370">
        <v>0</v>
      </c>
    </row>
    <row r="1831" spans="1:5">
      <c r="A1831" s="369" t="s">
        <v>4970</v>
      </c>
      <c r="B1831" s="366" t="s">
        <v>2424</v>
      </c>
      <c r="C1831" s="367" t="s">
        <v>101</v>
      </c>
      <c r="D1831" s="368">
        <v>2</v>
      </c>
      <c r="E1831" s="370">
        <v>0</v>
      </c>
    </row>
    <row r="1832" spans="1:5">
      <c r="A1832" s="369" t="s">
        <v>4971</v>
      </c>
      <c r="B1832" s="366" t="s">
        <v>1609</v>
      </c>
      <c r="C1832" s="367" t="s">
        <v>311</v>
      </c>
      <c r="D1832" s="368">
        <v>2</v>
      </c>
      <c r="E1832" s="370">
        <v>0</v>
      </c>
    </row>
    <row r="1833" spans="1:5">
      <c r="A1833" s="369" t="s">
        <v>4972</v>
      </c>
      <c r="B1833" s="366" t="s">
        <v>2426</v>
      </c>
      <c r="C1833" s="367" t="s">
        <v>276</v>
      </c>
      <c r="D1833" s="368">
        <v>2</v>
      </c>
      <c r="E1833" s="370">
        <v>0</v>
      </c>
    </row>
    <row r="1834" spans="1:5">
      <c r="A1834" s="369" t="s">
        <v>4973</v>
      </c>
      <c r="B1834" s="366" t="s">
        <v>1611</v>
      </c>
      <c r="C1834" s="367" t="s">
        <v>828</v>
      </c>
      <c r="D1834" s="368">
        <v>2</v>
      </c>
      <c r="E1834" s="370">
        <v>0</v>
      </c>
    </row>
    <row r="1835" spans="1:5">
      <c r="A1835" s="369" t="s">
        <v>4974</v>
      </c>
      <c r="B1835" s="366" t="s">
        <v>2428</v>
      </c>
      <c r="C1835" s="367" t="s">
        <v>475</v>
      </c>
      <c r="D1835" s="368">
        <v>2</v>
      </c>
      <c r="E1835" s="370">
        <v>0</v>
      </c>
    </row>
    <row r="1836" spans="1:5">
      <c r="A1836" s="369" t="s">
        <v>4975</v>
      </c>
      <c r="B1836" s="366" t="s">
        <v>1619</v>
      </c>
      <c r="C1836" s="367" t="s">
        <v>717</v>
      </c>
      <c r="D1836" s="368">
        <v>2</v>
      </c>
      <c r="E1836" s="370">
        <v>0</v>
      </c>
    </row>
    <row r="1837" spans="1:5">
      <c r="A1837" s="369" t="s">
        <v>4976</v>
      </c>
      <c r="B1837" s="366" t="s">
        <v>1623</v>
      </c>
      <c r="C1837" s="367" t="s">
        <v>4379</v>
      </c>
      <c r="D1837" s="368">
        <v>2</v>
      </c>
      <c r="E1837" s="370">
        <v>0</v>
      </c>
    </row>
    <row r="1838" spans="1:5">
      <c r="A1838" s="369" t="s">
        <v>4977</v>
      </c>
      <c r="B1838" s="366" t="s">
        <v>1624</v>
      </c>
      <c r="C1838" s="367" t="s">
        <v>170</v>
      </c>
      <c r="D1838" s="368">
        <v>2</v>
      </c>
      <c r="E1838" s="370">
        <v>0</v>
      </c>
    </row>
    <row r="1839" spans="1:5">
      <c r="A1839" s="369" t="s">
        <v>4978</v>
      </c>
      <c r="B1839" s="366" t="s">
        <v>2432</v>
      </c>
      <c r="C1839" s="367" t="s">
        <v>319</v>
      </c>
      <c r="D1839" s="368">
        <v>2</v>
      </c>
      <c r="E1839" s="370">
        <v>0</v>
      </c>
    </row>
    <row r="1840" spans="1:5">
      <c r="A1840" s="369" t="s">
        <v>4979</v>
      </c>
      <c r="B1840" s="366" t="s">
        <v>1626</v>
      </c>
      <c r="C1840" s="367" t="s">
        <v>1044</v>
      </c>
      <c r="D1840" s="368">
        <v>2</v>
      </c>
      <c r="E1840" s="370">
        <v>0</v>
      </c>
    </row>
    <row r="1841" spans="1:5">
      <c r="A1841" s="369" t="s">
        <v>4980</v>
      </c>
      <c r="B1841" s="366" t="s">
        <v>1700</v>
      </c>
      <c r="C1841" s="367" t="s">
        <v>319</v>
      </c>
      <c r="D1841" s="368">
        <v>2</v>
      </c>
      <c r="E1841" s="370">
        <v>0</v>
      </c>
    </row>
    <row r="1842" spans="1:5">
      <c r="A1842" s="369" t="s">
        <v>4981</v>
      </c>
      <c r="B1842" s="366" t="s">
        <v>1631</v>
      </c>
      <c r="C1842" s="367" t="s">
        <v>378</v>
      </c>
      <c r="D1842" s="368">
        <v>2</v>
      </c>
      <c r="E1842" s="370">
        <v>0</v>
      </c>
    </row>
    <row r="1843" spans="1:5">
      <c r="A1843" s="369" t="s">
        <v>4982</v>
      </c>
      <c r="B1843" s="366" t="s">
        <v>1633</v>
      </c>
      <c r="C1843" s="367" t="s">
        <v>141</v>
      </c>
      <c r="D1843" s="368">
        <v>2</v>
      </c>
      <c r="E1843" s="370">
        <v>0</v>
      </c>
    </row>
    <row r="1844" spans="1:5">
      <c r="A1844" s="369" t="s">
        <v>4983</v>
      </c>
      <c r="B1844" s="366" t="s">
        <v>2437</v>
      </c>
      <c r="C1844" s="367" t="s">
        <v>344</v>
      </c>
      <c r="D1844" s="368">
        <v>2</v>
      </c>
      <c r="E1844" s="370">
        <v>0</v>
      </c>
    </row>
    <row r="1845" spans="1:5">
      <c r="A1845" s="369" t="s">
        <v>4984</v>
      </c>
      <c r="B1845" s="366" t="s">
        <v>1637</v>
      </c>
      <c r="C1845" s="367" t="s">
        <v>732</v>
      </c>
      <c r="D1845" s="368">
        <v>2</v>
      </c>
      <c r="E1845" s="370">
        <v>0</v>
      </c>
    </row>
    <row r="1846" spans="1:5">
      <c r="A1846" s="369" t="s">
        <v>4985</v>
      </c>
      <c r="B1846" s="366" t="s">
        <v>2439</v>
      </c>
      <c r="C1846" s="367" t="s">
        <v>114</v>
      </c>
      <c r="D1846" s="368">
        <v>2</v>
      </c>
      <c r="E1846" s="370">
        <v>0</v>
      </c>
    </row>
    <row r="1847" spans="1:5">
      <c r="A1847" s="369" t="s">
        <v>4986</v>
      </c>
      <c r="B1847" s="366" t="s">
        <v>1533</v>
      </c>
      <c r="C1847" s="367" t="s">
        <v>381</v>
      </c>
      <c r="D1847" s="368">
        <v>2</v>
      </c>
      <c r="E1847" s="370">
        <v>0</v>
      </c>
    </row>
    <row r="1848" spans="1:5">
      <c r="A1848" s="369" t="s">
        <v>4987</v>
      </c>
      <c r="B1848" s="366" t="s">
        <v>2441</v>
      </c>
      <c r="C1848" s="367" t="s">
        <v>123</v>
      </c>
      <c r="D1848" s="368">
        <v>2</v>
      </c>
      <c r="E1848" s="370">
        <v>0</v>
      </c>
    </row>
    <row r="1849" spans="1:5">
      <c r="A1849" s="369" t="s">
        <v>4988</v>
      </c>
      <c r="B1849" s="366" t="s">
        <v>1642</v>
      </c>
      <c r="C1849" s="367" t="s">
        <v>4379</v>
      </c>
      <c r="D1849" s="368">
        <v>2</v>
      </c>
      <c r="E1849" s="370">
        <v>0</v>
      </c>
    </row>
    <row r="1850" spans="1:5">
      <c r="A1850" s="369" t="s">
        <v>4989</v>
      </c>
      <c r="B1850" s="366" t="s">
        <v>1644</v>
      </c>
      <c r="C1850" s="367" t="s">
        <v>287</v>
      </c>
      <c r="D1850" s="368">
        <v>2</v>
      </c>
      <c r="E1850" s="370">
        <v>0</v>
      </c>
    </row>
    <row r="1851" spans="1:5">
      <c r="A1851" s="369" t="s">
        <v>4990</v>
      </c>
      <c r="B1851" s="366" t="s">
        <v>2444</v>
      </c>
      <c r="C1851" s="367" t="s">
        <v>497</v>
      </c>
      <c r="D1851" s="368">
        <v>2</v>
      </c>
      <c r="E1851" s="370">
        <v>0</v>
      </c>
    </row>
    <row r="1852" spans="1:5">
      <c r="A1852" s="369" t="s">
        <v>4991</v>
      </c>
      <c r="B1852" s="366" t="s">
        <v>2446</v>
      </c>
      <c r="C1852" s="367" t="s">
        <v>243</v>
      </c>
      <c r="D1852" s="368">
        <v>2</v>
      </c>
      <c r="E1852" s="370">
        <v>0</v>
      </c>
    </row>
    <row r="1853" spans="1:5">
      <c r="A1853" s="369" t="s">
        <v>4992</v>
      </c>
      <c r="B1853" s="366" t="s">
        <v>2447</v>
      </c>
      <c r="C1853" s="367" t="s">
        <v>794</v>
      </c>
      <c r="D1853" s="368">
        <v>2</v>
      </c>
      <c r="E1853" s="370">
        <v>0</v>
      </c>
    </row>
    <row r="1854" spans="1:5">
      <c r="A1854" s="369" t="s">
        <v>4993</v>
      </c>
      <c r="B1854" s="366" t="s">
        <v>1649</v>
      </c>
      <c r="C1854" s="367" t="s">
        <v>753</v>
      </c>
      <c r="D1854" s="368">
        <v>2</v>
      </c>
      <c r="E1854" s="370">
        <v>0</v>
      </c>
    </row>
    <row r="1855" spans="1:5">
      <c r="A1855" s="369" t="s">
        <v>4994</v>
      </c>
      <c r="B1855" s="366" t="s">
        <v>2450</v>
      </c>
      <c r="C1855" s="367" t="s">
        <v>114</v>
      </c>
      <c r="D1855" s="368">
        <v>2</v>
      </c>
      <c r="E1855" s="370">
        <v>0</v>
      </c>
    </row>
    <row r="1856" spans="1:5">
      <c r="A1856" s="369" t="s">
        <v>4995</v>
      </c>
      <c r="B1856" s="366" t="s">
        <v>1653</v>
      </c>
      <c r="C1856" s="367" t="s">
        <v>774</v>
      </c>
      <c r="D1856" s="368">
        <v>2</v>
      </c>
      <c r="E1856" s="370">
        <v>0</v>
      </c>
    </row>
    <row r="1857" spans="1:5">
      <c r="A1857" s="369" t="s">
        <v>4996</v>
      </c>
      <c r="B1857" s="366" t="s">
        <v>1655</v>
      </c>
      <c r="C1857" s="367" t="s">
        <v>695</v>
      </c>
      <c r="D1857" s="368">
        <v>2</v>
      </c>
      <c r="E1857" s="370">
        <v>0</v>
      </c>
    </row>
    <row r="1858" spans="1:5">
      <c r="A1858" s="369" t="s">
        <v>4997</v>
      </c>
      <c r="B1858" s="366" t="s">
        <v>1660</v>
      </c>
      <c r="C1858" s="367" t="s">
        <v>269</v>
      </c>
      <c r="D1858" s="368">
        <v>2</v>
      </c>
      <c r="E1858" s="370">
        <v>0</v>
      </c>
    </row>
    <row r="1859" spans="1:5">
      <c r="A1859" s="369" t="s">
        <v>4998</v>
      </c>
      <c r="B1859" s="366" t="s">
        <v>2454</v>
      </c>
      <c r="C1859" s="367" t="s">
        <v>152</v>
      </c>
      <c r="D1859" s="368">
        <v>2</v>
      </c>
      <c r="E1859" s="370">
        <v>0</v>
      </c>
    </row>
    <row r="1860" spans="1:5">
      <c r="A1860" s="369" t="s">
        <v>4999</v>
      </c>
      <c r="B1860" s="366" t="s">
        <v>1665</v>
      </c>
      <c r="C1860" s="367" t="s">
        <v>207</v>
      </c>
      <c r="D1860" s="368">
        <v>2</v>
      </c>
      <c r="E1860" s="370">
        <v>0</v>
      </c>
    </row>
    <row r="1861" spans="1:5">
      <c r="A1861" s="369" t="s">
        <v>5000</v>
      </c>
      <c r="B1861" s="366" t="s">
        <v>1667</v>
      </c>
      <c r="C1861" s="367" t="s">
        <v>243</v>
      </c>
      <c r="D1861" s="368">
        <v>2</v>
      </c>
      <c r="E1861" s="370">
        <v>0</v>
      </c>
    </row>
    <row r="1862" spans="1:5">
      <c r="A1862" s="369" t="s">
        <v>5001</v>
      </c>
      <c r="B1862" s="366" t="s">
        <v>1551</v>
      </c>
      <c r="C1862" s="367" t="s">
        <v>1552</v>
      </c>
      <c r="D1862" s="368">
        <v>2</v>
      </c>
      <c r="E1862" s="370">
        <v>0</v>
      </c>
    </row>
    <row r="1863" spans="1:5">
      <c r="A1863" s="369" t="s">
        <v>5002</v>
      </c>
      <c r="B1863" s="366" t="s">
        <v>1669</v>
      </c>
      <c r="C1863" s="367" t="s">
        <v>110</v>
      </c>
      <c r="D1863" s="368">
        <v>2</v>
      </c>
      <c r="E1863" s="370">
        <v>0</v>
      </c>
    </row>
    <row r="1864" spans="1:5">
      <c r="A1864" s="369" t="s">
        <v>5003</v>
      </c>
      <c r="B1864" s="366" t="s">
        <v>1670</v>
      </c>
      <c r="C1864" s="367" t="s">
        <v>961</v>
      </c>
      <c r="D1864" s="368">
        <v>2</v>
      </c>
      <c r="E1864" s="370">
        <v>0</v>
      </c>
    </row>
    <row r="1865" spans="1:5">
      <c r="A1865" s="369" t="s">
        <v>5004</v>
      </c>
      <c r="B1865" s="366" t="s">
        <v>1688</v>
      </c>
      <c r="C1865" s="367" t="s">
        <v>127</v>
      </c>
      <c r="D1865" s="368">
        <v>1</v>
      </c>
      <c r="E1865" s="370">
        <v>0</v>
      </c>
    </row>
    <row r="1866" spans="1:5">
      <c r="A1866" s="369" t="s">
        <v>5005</v>
      </c>
      <c r="B1866" s="366" t="s">
        <v>1690</v>
      </c>
      <c r="C1866" s="367" t="s">
        <v>107</v>
      </c>
      <c r="D1866" s="368">
        <v>1</v>
      </c>
      <c r="E1866" s="370">
        <v>0</v>
      </c>
    </row>
    <row r="1867" spans="1:5">
      <c r="A1867" s="369" t="s">
        <v>5006</v>
      </c>
      <c r="B1867" s="366" t="s">
        <v>1693</v>
      </c>
      <c r="C1867" s="367" t="s">
        <v>577</v>
      </c>
      <c r="D1867" s="368">
        <v>1</v>
      </c>
      <c r="E1867" s="370">
        <v>0</v>
      </c>
    </row>
    <row r="1868" spans="1:5">
      <c r="A1868" s="369" t="s">
        <v>5007</v>
      </c>
      <c r="B1868" s="366" t="s">
        <v>1702</v>
      </c>
      <c r="C1868" s="367" t="s">
        <v>243</v>
      </c>
      <c r="D1868" s="368">
        <v>1</v>
      </c>
      <c r="E1868" s="370">
        <v>0</v>
      </c>
    </row>
    <row r="1869" spans="1:5">
      <c r="A1869" s="369" t="s">
        <v>5008</v>
      </c>
      <c r="B1869" s="366" t="s">
        <v>1818</v>
      </c>
      <c r="C1869" s="367" t="s">
        <v>794</v>
      </c>
      <c r="D1869" s="368">
        <v>1</v>
      </c>
      <c r="E1869" s="370">
        <v>0</v>
      </c>
    </row>
    <row r="1870" spans="1:5">
      <c r="A1870" s="369" t="s">
        <v>5009</v>
      </c>
      <c r="B1870" s="366" t="s">
        <v>1718</v>
      </c>
      <c r="C1870" s="367" t="s">
        <v>344</v>
      </c>
      <c r="D1870" s="368">
        <v>0.5</v>
      </c>
      <c r="E1870" s="370">
        <v>0</v>
      </c>
    </row>
    <row r="1871" spans="1:5">
      <c r="A1871" s="369" t="s">
        <v>5010</v>
      </c>
      <c r="B1871" s="366" t="s">
        <v>1724</v>
      </c>
      <c r="C1871" s="367" t="s">
        <v>101</v>
      </c>
      <c r="D1871" s="368">
        <v>0.5</v>
      </c>
      <c r="E1871" s="370">
        <v>0</v>
      </c>
    </row>
    <row r="1872" spans="1:5">
      <c r="A1872" s="369" t="s">
        <v>5011</v>
      </c>
      <c r="B1872" s="366" t="s">
        <v>1725</v>
      </c>
      <c r="C1872" s="367" t="s">
        <v>497</v>
      </c>
      <c r="D1872" s="368">
        <v>0.5</v>
      </c>
      <c r="E1872" s="370">
        <v>0</v>
      </c>
    </row>
    <row r="1873" spans="1:5">
      <c r="A1873" s="369" t="s">
        <v>5012</v>
      </c>
      <c r="B1873" s="366" t="s">
        <v>1728</v>
      </c>
      <c r="C1873" s="367" t="s">
        <v>114</v>
      </c>
      <c r="D1873" s="368">
        <v>0.5</v>
      </c>
      <c r="E1873" s="370">
        <v>0</v>
      </c>
    </row>
    <row r="1874" spans="1:5">
      <c r="A1874" s="369" t="s">
        <v>5013</v>
      </c>
      <c r="B1874" s="366" t="s">
        <v>1738</v>
      </c>
      <c r="C1874" s="367" t="s">
        <v>114</v>
      </c>
      <c r="D1874" s="368">
        <v>0.5</v>
      </c>
      <c r="E1874" s="370">
        <v>0</v>
      </c>
    </row>
    <row r="1875" spans="1:5">
      <c r="A1875" s="369" t="s">
        <v>5014</v>
      </c>
      <c r="B1875" s="366" t="s">
        <v>1762</v>
      </c>
      <c r="C1875" s="367" t="s">
        <v>319</v>
      </c>
      <c r="D1875" s="368">
        <v>0.5</v>
      </c>
      <c r="E1875" s="370">
        <v>0</v>
      </c>
    </row>
    <row r="1876" spans="1:5">
      <c r="A1876" s="369" t="s">
        <v>5015</v>
      </c>
      <c r="B1876" s="366" t="s">
        <v>1770</v>
      </c>
      <c r="C1876" s="367" t="s">
        <v>114</v>
      </c>
      <c r="D1876" s="368">
        <v>0.5</v>
      </c>
      <c r="E1876" s="370">
        <v>0</v>
      </c>
    </row>
    <row r="1877" spans="1:5">
      <c r="A1877" s="369" t="s">
        <v>5016</v>
      </c>
      <c r="B1877" s="366" t="s">
        <v>223</v>
      </c>
      <c r="C1877" s="367" t="s">
        <v>224</v>
      </c>
      <c r="D1877" s="368">
        <v>0</v>
      </c>
      <c r="E1877" s="370">
        <v>0</v>
      </c>
    </row>
    <row r="1878" spans="1:5">
      <c r="A1878" s="369" t="s">
        <v>5017</v>
      </c>
      <c r="B1878" s="366" t="s">
        <v>2475</v>
      </c>
      <c r="C1878" s="367" t="s">
        <v>2476</v>
      </c>
      <c r="D1878" s="368">
        <v>0</v>
      </c>
      <c r="E1878" s="370">
        <v>0</v>
      </c>
    </row>
    <row r="1879" spans="1:5">
      <c r="A1879" s="369" t="s">
        <v>5018</v>
      </c>
      <c r="B1879" s="366" t="s">
        <v>1796</v>
      </c>
      <c r="C1879" s="367" t="s">
        <v>287</v>
      </c>
      <c r="D1879" s="368">
        <v>0</v>
      </c>
      <c r="E1879" s="370">
        <v>0</v>
      </c>
    </row>
    <row r="1880" spans="1:5">
      <c r="A1880" s="369" t="s">
        <v>5019</v>
      </c>
      <c r="B1880" s="366" t="s">
        <v>2479</v>
      </c>
      <c r="C1880" s="367" t="s">
        <v>882</v>
      </c>
      <c r="D1880" s="368">
        <v>0</v>
      </c>
      <c r="E1880" s="370">
        <v>0</v>
      </c>
    </row>
    <row r="1881" spans="1:5">
      <c r="A1881" s="369" t="s">
        <v>5020</v>
      </c>
      <c r="B1881" s="366" t="s">
        <v>2481</v>
      </c>
      <c r="C1881" s="367" t="s">
        <v>542</v>
      </c>
      <c r="D1881" s="368">
        <v>0</v>
      </c>
      <c r="E1881" s="370">
        <v>0</v>
      </c>
    </row>
    <row r="1882" spans="1:5">
      <c r="A1882" s="369" t="s">
        <v>5021</v>
      </c>
      <c r="B1882" s="366" t="s">
        <v>2482</v>
      </c>
      <c r="C1882" s="367" t="s">
        <v>953</v>
      </c>
      <c r="D1882" s="368">
        <v>0</v>
      </c>
      <c r="E1882" s="370">
        <v>0</v>
      </c>
    </row>
    <row r="1883" spans="1:5">
      <c r="A1883" s="369" t="s">
        <v>5022</v>
      </c>
      <c r="B1883" s="366" t="s">
        <v>2484</v>
      </c>
      <c r="C1883" s="367" t="s">
        <v>287</v>
      </c>
      <c r="D1883" s="368">
        <v>0</v>
      </c>
      <c r="E1883" s="370">
        <v>0</v>
      </c>
    </row>
    <row r="1884" spans="1:5">
      <c r="A1884" s="369" t="s">
        <v>5023</v>
      </c>
      <c r="B1884" s="366" t="s">
        <v>2485</v>
      </c>
      <c r="C1884" s="367" t="s">
        <v>953</v>
      </c>
      <c r="D1884" s="368">
        <v>0</v>
      </c>
      <c r="E1884" s="370">
        <v>0</v>
      </c>
    </row>
    <row r="1885" spans="1:5">
      <c r="A1885" s="369" t="s">
        <v>5024</v>
      </c>
      <c r="B1885" s="366" t="s">
        <v>2487</v>
      </c>
      <c r="C1885" s="367" t="s">
        <v>190</v>
      </c>
      <c r="D1885" s="368">
        <v>0</v>
      </c>
      <c r="E1885" s="370">
        <v>0</v>
      </c>
    </row>
    <row r="1886" spans="1:5">
      <c r="A1886" s="369" t="s">
        <v>5025</v>
      </c>
      <c r="B1886" s="366" t="s">
        <v>2489</v>
      </c>
      <c r="C1886" s="367" t="s">
        <v>259</v>
      </c>
      <c r="D1886" s="368">
        <v>0</v>
      </c>
      <c r="E1886" s="370">
        <v>0</v>
      </c>
    </row>
    <row r="1887" spans="1:5">
      <c r="A1887" s="369" t="s">
        <v>5026</v>
      </c>
      <c r="B1887" s="366" t="s">
        <v>195</v>
      </c>
      <c r="C1887" s="367" t="s">
        <v>196</v>
      </c>
      <c r="D1887" s="368">
        <v>0</v>
      </c>
      <c r="E1887" s="370">
        <v>0</v>
      </c>
    </row>
    <row r="1888" spans="1:5">
      <c r="A1888" s="369" t="s">
        <v>5027</v>
      </c>
      <c r="B1888" s="366" t="s">
        <v>188</v>
      </c>
      <c r="C1888" s="367" t="s">
        <v>123</v>
      </c>
      <c r="D1888" s="368">
        <v>0</v>
      </c>
      <c r="E1888" s="370">
        <v>0</v>
      </c>
    </row>
    <row r="1889" spans="1:5">
      <c r="A1889" s="369" t="s">
        <v>5028</v>
      </c>
      <c r="B1889" s="366" t="s">
        <v>2493</v>
      </c>
      <c r="C1889" s="367" t="s">
        <v>851</v>
      </c>
      <c r="D1889" s="368">
        <v>0</v>
      </c>
      <c r="E1889" s="370">
        <v>0</v>
      </c>
    </row>
    <row r="1890" spans="1:5">
      <c r="A1890" s="369" t="s">
        <v>5029</v>
      </c>
      <c r="B1890" s="366" t="s">
        <v>2497</v>
      </c>
      <c r="C1890" s="367" t="s">
        <v>695</v>
      </c>
      <c r="D1890" s="368">
        <v>0</v>
      </c>
      <c r="E1890" s="370">
        <v>0</v>
      </c>
    </row>
    <row r="1891" spans="1:5">
      <c r="A1891" s="369" t="s">
        <v>5030</v>
      </c>
      <c r="B1891" s="366" t="s">
        <v>384</v>
      </c>
      <c r="C1891" s="367" t="s">
        <v>123</v>
      </c>
      <c r="D1891" s="368">
        <v>0</v>
      </c>
      <c r="E1891" s="370">
        <v>0</v>
      </c>
    </row>
    <row r="1892" spans="1:5">
      <c r="A1892" s="369" t="s">
        <v>5031</v>
      </c>
      <c r="B1892" s="366" t="s">
        <v>583</v>
      </c>
      <c r="C1892" s="367" t="s">
        <v>196</v>
      </c>
      <c r="D1892" s="368">
        <v>0</v>
      </c>
      <c r="E1892" s="370">
        <v>0</v>
      </c>
    </row>
    <row r="1893" spans="1:5">
      <c r="A1893" s="369" t="s">
        <v>5032</v>
      </c>
      <c r="B1893" s="366" t="s">
        <v>2499</v>
      </c>
      <c r="C1893" s="367" t="s">
        <v>475</v>
      </c>
      <c r="D1893" s="368">
        <v>0</v>
      </c>
      <c r="E1893" s="370">
        <v>0</v>
      </c>
    </row>
    <row r="1894" spans="1:5">
      <c r="A1894" s="369" t="s">
        <v>5033</v>
      </c>
      <c r="B1894" s="366" t="s">
        <v>757</v>
      </c>
      <c r="C1894" s="367" t="s">
        <v>196</v>
      </c>
      <c r="D1894" s="368">
        <v>0</v>
      </c>
      <c r="E1894" s="370">
        <v>0</v>
      </c>
    </row>
    <row r="1895" spans="1:5">
      <c r="A1895" s="369" t="s">
        <v>5034</v>
      </c>
      <c r="B1895" s="366" t="s">
        <v>2502</v>
      </c>
      <c r="C1895" s="367" t="s">
        <v>276</v>
      </c>
      <c r="D1895" s="368">
        <v>0</v>
      </c>
      <c r="E1895" s="370">
        <v>0</v>
      </c>
    </row>
    <row r="1896" spans="1:5">
      <c r="A1896" s="369" t="s">
        <v>5035</v>
      </c>
      <c r="B1896" s="366" t="s">
        <v>2504</v>
      </c>
      <c r="C1896" s="367" t="s">
        <v>882</v>
      </c>
      <c r="D1896" s="368">
        <v>0</v>
      </c>
      <c r="E1896" s="370">
        <v>0</v>
      </c>
    </row>
    <row r="1897" spans="1:5">
      <c r="A1897" s="369" t="s">
        <v>5036</v>
      </c>
      <c r="B1897" s="366" t="s">
        <v>208</v>
      </c>
      <c r="C1897" s="367" t="s">
        <v>497</v>
      </c>
      <c r="D1897" s="368">
        <v>0</v>
      </c>
      <c r="E1897" s="370">
        <v>0</v>
      </c>
    </row>
    <row r="1898" spans="1:5">
      <c r="A1898" s="369" t="s">
        <v>5037</v>
      </c>
      <c r="B1898" s="366" t="s">
        <v>1804</v>
      </c>
      <c r="C1898" s="367" t="s">
        <v>139</v>
      </c>
      <c r="D1898" s="368">
        <v>0</v>
      </c>
      <c r="E1898" s="370">
        <v>0</v>
      </c>
    </row>
    <row r="1899" spans="1:5">
      <c r="A1899" s="369" t="s">
        <v>5038</v>
      </c>
      <c r="B1899" s="366" t="s">
        <v>1805</v>
      </c>
      <c r="C1899" s="367" t="s">
        <v>97</v>
      </c>
      <c r="D1899" s="368">
        <v>0</v>
      </c>
      <c r="E1899" s="370">
        <v>0</v>
      </c>
    </row>
    <row r="1900" spans="1:5">
      <c r="A1900" s="369" t="s">
        <v>5039</v>
      </c>
      <c r="B1900" s="366" t="s">
        <v>1807</v>
      </c>
      <c r="C1900" s="367" t="s">
        <v>4380</v>
      </c>
      <c r="D1900" s="368">
        <v>0</v>
      </c>
      <c r="E1900" s="370">
        <v>0</v>
      </c>
    </row>
    <row r="1901" spans="1:5">
      <c r="A1901" s="369" t="s">
        <v>5040</v>
      </c>
      <c r="B1901" s="366" t="s">
        <v>1808</v>
      </c>
      <c r="C1901" s="367" t="s">
        <v>851</v>
      </c>
      <c r="D1901" s="368">
        <v>0</v>
      </c>
      <c r="E1901" s="370">
        <v>0</v>
      </c>
    </row>
    <row r="1902" spans="1:5">
      <c r="A1902" s="369" t="s">
        <v>5041</v>
      </c>
      <c r="B1902" s="366" t="s">
        <v>1809</v>
      </c>
      <c r="C1902" s="367" t="s">
        <v>745</v>
      </c>
      <c r="D1902" s="368">
        <v>0</v>
      </c>
      <c r="E1902" s="370">
        <v>0</v>
      </c>
    </row>
    <row r="1903" spans="1:5">
      <c r="A1903" s="369" t="s">
        <v>5042</v>
      </c>
      <c r="B1903" s="366" t="s">
        <v>1811</v>
      </c>
      <c r="C1903" s="367" t="s">
        <v>145</v>
      </c>
      <c r="D1903" s="368">
        <v>0</v>
      </c>
      <c r="E1903" s="370">
        <v>0</v>
      </c>
    </row>
    <row r="1904" spans="1:5">
      <c r="A1904" s="369" t="s">
        <v>5043</v>
      </c>
      <c r="B1904" s="366" t="s">
        <v>2515</v>
      </c>
      <c r="C1904" s="367" t="s">
        <v>882</v>
      </c>
      <c r="D1904" s="368">
        <v>0</v>
      </c>
      <c r="E1904" s="370">
        <v>0</v>
      </c>
    </row>
    <row r="1905" spans="1:5">
      <c r="A1905" s="369" t="s">
        <v>5044</v>
      </c>
      <c r="B1905" s="366" t="s">
        <v>294</v>
      </c>
      <c r="C1905" s="367" t="s">
        <v>119</v>
      </c>
      <c r="D1905" s="368">
        <v>0</v>
      </c>
      <c r="E1905" s="370">
        <v>0</v>
      </c>
    </row>
    <row r="1906" spans="1:5">
      <c r="A1906" s="369" t="s">
        <v>5045</v>
      </c>
      <c r="B1906" s="366" t="s">
        <v>2516</v>
      </c>
      <c r="C1906" s="367" t="s">
        <v>326</v>
      </c>
      <c r="D1906" s="368">
        <v>0</v>
      </c>
      <c r="E1906" s="370">
        <v>0</v>
      </c>
    </row>
    <row r="1907" spans="1:5">
      <c r="A1907" s="369" t="s">
        <v>5046</v>
      </c>
      <c r="B1907" s="366" t="s">
        <v>2518</v>
      </c>
      <c r="C1907" s="367" t="s">
        <v>334</v>
      </c>
      <c r="D1907" s="368">
        <v>0</v>
      </c>
      <c r="E1907" s="370">
        <v>0</v>
      </c>
    </row>
    <row r="1908" spans="1:5">
      <c r="A1908" s="369" t="s">
        <v>5047</v>
      </c>
      <c r="B1908" s="366" t="s">
        <v>106</v>
      </c>
      <c r="C1908" s="367" t="s">
        <v>107</v>
      </c>
      <c r="D1908" s="368">
        <v>0</v>
      </c>
      <c r="E1908" s="370">
        <v>0</v>
      </c>
    </row>
    <row r="1909" spans="1:5">
      <c r="A1909" s="369" t="s">
        <v>5048</v>
      </c>
      <c r="B1909" s="366" t="s">
        <v>1813</v>
      </c>
      <c r="C1909" s="367" t="s">
        <v>348</v>
      </c>
      <c r="D1909" s="368">
        <v>0</v>
      </c>
      <c r="E1909" s="370">
        <v>0</v>
      </c>
    </row>
    <row r="1910" spans="1:5">
      <c r="A1910" s="369" t="s">
        <v>5049</v>
      </c>
      <c r="B1910" s="366" t="s">
        <v>2529</v>
      </c>
      <c r="C1910" s="367" t="s">
        <v>882</v>
      </c>
      <c r="D1910" s="368">
        <v>0</v>
      </c>
      <c r="E1910" s="370">
        <v>0</v>
      </c>
    </row>
    <row r="1911" spans="1:5">
      <c r="A1911" s="369" t="s">
        <v>5050</v>
      </c>
      <c r="B1911" s="366" t="s">
        <v>184</v>
      </c>
      <c r="C1911" s="367" t="s">
        <v>119</v>
      </c>
      <c r="D1911" s="368">
        <v>0</v>
      </c>
      <c r="E1911" s="370">
        <v>0</v>
      </c>
    </row>
    <row r="1912" spans="1:5">
      <c r="A1912" s="369" t="s">
        <v>5051</v>
      </c>
      <c r="B1912" s="366" t="s">
        <v>1814</v>
      </c>
      <c r="C1912" s="367" t="s">
        <v>329</v>
      </c>
      <c r="D1912" s="368">
        <v>0</v>
      </c>
      <c r="E1912" s="370">
        <v>0</v>
      </c>
    </row>
    <row r="1913" spans="1:5">
      <c r="A1913" s="369" t="s">
        <v>5052</v>
      </c>
      <c r="B1913" s="366" t="s">
        <v>1815</v>
      </c>
      <c r="C1913" s="367" t="s">
        <v>887</v>
      </c>
      <c r="D1913" s="368">
        <v>0</v>
      </c>
      <c r="E1913" s="370">
        <v>0</v>
      </c>
    </row>
    <row r="1914" spans="1:5">
      <c r="A1914" s="369" t="s">
        <v>5053</v>
      </c>
      <c r="B1914" s="366" t="s">
        <v>1817</v>
      </c>
      <c r="C1914" s="367" t="s">
        <v>479</v>
      </c>
      <c r="D1914" s="368">
        <v>0</v>
      </c>
      <c r="E1914" s="370">
        <v>0</v>
      </c>
    </row>
    <row r="1915" spans="1:5">
      <c r="A1915" s="369" t="s">
        <v>5054</v>
      </c>
      <c r="B1915" s="366" t="s">
        <v>2537</v>
      </c>
      <c r="C1915" s="367" t="s">
        <v>116</v>
      </c>
      <c r="D1915" s="368">
        <v>0</v>
      </c>
      <c r="E1915" s="370">
        <v>0</v>
      </c>
    </row>
    <row r="1916" spans="1:5">
      <c r="A1916" s="369" t="s">
        <v>5055</v>
      </c>
      <c r="B1916" s="366" t="s">
        <v>4416</v>
      </c>
      <c r="C1916" s="367" t="s">
        <v>127</v>
      </c>
      <c r="D1916" s="368">
        <v>0</v>
      </c>
      <c r="E1916" s="370">
        <v>0</v>
      </c>
    </row>
    <row r="1917" spans="1:5">
      <c r="A1917" s="369" t="s">
        <v>5056</v>
      </c>
      <c r="B1917" s="366" t="s">
        <v>2539</v>
      </c>
      <c r="C1917" s="367" t="s">
        <v>329</v>
      </c>
      <c r="D1917" s="368">
        <v>0</v>
      </c>
      <c r="E1917" s="370">
        <v>0</v>
      </c>
    </row>
    <row r="1918" spans="1:5">
      <c r="A1918" s="369" t="s">
        <v>5057</v>
      </c>
      <c r="B1918" s="366" t="s">
        <v>2541</v>
      </c>
      <c r="C1918" s="367" t="s">
        <v>732</v>
      </c>
      <c r="D1918" s="368">
        <v>0</v>
      </c>
      <c r="E1918" s="370">
        <v>0</v>
      </c>
    </row>
    <row r="1919" spans="1:5">
      <c r="A1919" s="369" t="s">
        <v>5058</v>
      </c>
      <c r="B1919" s="366" t="s">
        <v>1840</v>
      </c>
      <c r="C1919" s="367" t="s">
        <v>464</v>
      </c>
      <c r="D1919" s="368">
        <v>0</v>
      </c>
      <c r="E1919" s="370">
        <v>0</v>
      </c>
    </row>
    <row r="1920" spans="1:5">
      <c r="A1920" s="369" t="s">
        <v>5059</v>
      </c>
      <c r="B1920" s="366" t="s">
        <v>2544</v>
      </c>
      <c r="C1920" s="367" t="s">
        <v>158</v>
      </c>
      <c r="D1920" s="368">
        <v>0</v>
      </c>
      <c r="E1920" s="370">
        <v>0</v>
      </c>
    </row>
    <row r="1921" spans="1:5">
      <c r="A1921" s="369" t="s">
        <v>5060</v>
      </c>
      <c r="B1921" s="366" t="s">
        <v>1823</v>
      </c>
      <c r="C1921" s="367" t="s">
        <v>187</v>
      </c>
      <c r="D1921" s="368">
        <v>0</v>
      </c>
      <c r="E1921" s="370">
        <v>0</v>
      </c>
    </row>
    <row r="1922" spans="1:5">
      <c r="A1922" s="369" t="s">
        <v>5061</v>
      </c>
      <c r="B1922" s="366" t="s">
        <v>2546</v>
      </c>
      <c r="C1922" s="367" t="s">
        <v>139</v>
      </c>
      <c r="D1922" s="368">
        <v>0</v>
      </c>
      <c r="E1922" s="370">
        <v>0</v>
      </c>
    </row>
    <row r="1923" spans="1:5">
      <c r="A1923" s="369" t="s">
        <v>5062</v>
      </c>
      <c r="B1923" s="366" t="s">
        <v>4417</v>
      </c>
      <c r="C1923" s="367" t="s">
        <v>181</v>
      </c>
      <c r="D1923" s="368">
        <v>0</v>
      </c>
      <c r="E1923" s="370">
        <v>0</v>
      </c>
    </row>
    <row r="1924" spans="1:5">
      <c r="A1924" s="369" t="s">
        <v>5063</v>
      </c>
      <c r="B1924" s="366" t="s">
        <v>2547</v>
      </c>
      <c r="C1924" s="367" t="s">
        <v>676</v>
      </c>
      <c r="D1924" s="368">
        <v>0</v>
      </c>
      <c r="E1924" s="370">
        <v>0</v>
      </c>
    </row>
    <row r="1925" spans="1:5">
      <c r="A1925" s="369" t="s">
        <v>5064</v>
      </c>
      <c r="B1925" s="366" t="s">
        <v>1842</v>
      </c>
      <c r="C1925" s="367" t="s">
        <v>214</v>
      </c>
      <c r="D1925" s="368">
        <v>0</v>
      </c>
      <c r="E1925" s="370">
        <v>0</v>
      </c>
    </row>
    <row r="1926" spans="1:5">
      <c r="A1926" s="369" t="s">
        <v>5065</v>
      </c>
      <c r="B1926" s="366" t="s">
        <v>2548</v>
      </c>
      <c r="C1926" s="367" t="s">
        <v>676</v>
      </c>
      <c r="D1926" s="368">
        <v>0</v>
      </c>
      <c r="E1926" s="370">
        <v>0</v>
      </c>
    </row>
    <row r="1927" spans="1:5">
      <c r="A1927" s="369" t="s">
        <v>5066</v>
      </c>
      <c r="B1927" s="366" t="s">
        <v>1844</v>
      </c>
      <c r="C1927" s="367" t="s">
        <v>344</v>
      </c>
      <c r="D1927" s="368">
        <v>0</v>
      </c>
      <c r="E1927" s="370">
        <v>0</v>
      </c>
    </row>
    <row r="1928" spans="1:5">
      <c r="A1928" s="369" t="s">
        <v>5067</v>
      </c>
      <c r="B1928" s="366" t="s">
        <v>1801</v>
      </c>
      <c r="C1928" s="367" t="s">
        <v>479</v>
      </c>
      <c r="D1928" s="368">
        <v>0</v>
      </c>
      <c r="E1928" s="370">
        <v>0</v>
      </c>
    </row>
    <row r="1929" spans="1:5">
      <c r="A1929" s="369" t="s">
        <v>5068</v>
      </c>
      <c r="B1929" s="366" t="s">
        <v>2549</v>
      </c>
      <c r="C1929" s="367" t="s">
        <v>794</v>
      </c>
      <c r="D1929" s="368">
        <v>0</v>
      </c>
      <c r="E1929" s="370">
        <v>0</v>
      </c>
    </row>
    <row r="1930" spans="1:5">
      <c r="A1930" s="369" t="s">
        <v>5069</v>
      </c>
      <c r="B1930" s="366" t="s">
        <v>1826</v>
      </c>
      <c r="C1930" s="367" t="s">
        <v>239</v>
      </c>
      <c r="D1930" s="368">
        <v>0</v>
      </c>
      <c r="E1930" s="370">
        <v>0</v>
      </c>
    </row>
    <row r="1931" spans="1:5">
      <c r="A1931" s="369" t="s">
        <v>5070</v>
      </c>
      <c r="B1931" s="366" t="s">
        <v>1845</v>
      </c>
      <c r="C1931" s="367" t="s">
        <v>127</v>
      </c>
      <c r="D1931" s="368">
        <v>0</v>
      </c>
      <c r="E1931" s="370">
        <v>0</v>
      </c>
    </row>
    <row r="1932" spans="1:5">
      <c r="A1932" s="369" t="s">
        <v>5071</v>
      </c>
      <c r="B1932" s="366" t="s">
        <v>1827</v>
      </c>
      <c r="C1932" s="367" t="s">
        <v>141</v>
      </c>
      <c r="D1932" s="368">
        <v>0</v>
      </c>
      <c r="E1932" s="370">
        <v>0</v>
      </c>
    </row>
    <row r="1933" spans="1:5">
      <c r="A1933" s="369" t="s">
        <v>5072</v>
      </c>
      <c r="B1933" s="366" t="s">
        <v>1847</v>
      </c>
      <c r="C1933" s="367" t="s">
        <v>497</v>
      </c>
      <c r="D1933" s="368">
        <v>0</v>
      </c>
      <c r="E1933" s="370">
        <v>0</v>
      </c>
    </row>
    <row r="1934" spans="1:5">
      <c r="A1934" s="369" t="s">
        <v>5073</v>
      </c>
      <c r="B1934" s="366" t="s">
        <v>4418</v>
      </c>
      <c r="C1934" s="367" t="s">
        <v>676</v>
      </c>
      <c r="D1934" s="368">
        <v>0</v>
      </c>
      <c r="E1934" s="370">
        <v>0</v>
      </c>
    </row>
    <row r="1935" spans="1:5">
      <c r="A1935" s="369" t="s">
        <v>5074</v>
      </c>
      <c r="B1935" s="366" t="s">
        <v>2552</v>
      </c>
      <c r="C1935" s="367" t="s">
        <v>127</v>
      </c>
      <c r="D1935" s="368">
        <v>0</v>
      </c>
      <c r="E1935" s="370">
        <v>0</v>
      </c>
    </row>
    <row r="1936" spans="1:5">
      <c r="A1936" s="369" t="s">
        <v>5075</v>
      </c>
      <c r="B1936" s="366" t="s">
        <v>2554</v>
      </c>
      <c r="C1936" s="367" t="s">
        <v>114</v>
      </c>
      <c r="D1936" s="368">
        <v>0</v>
      </c>
      <c r="E1936" s="370">
        <v>0</v>
      </c>
    </row>
    <row r="1937" spans="1:5">
      <c r="A1937" s="369" t="s">
        <v>5076</v>
      </c>
      <c r="B1937" s="366" t="s">
        <v>1829</v>
      </c>
      <c r="C1937" s="367" t="s">
        <v>187</v>
      </c>
      <c r="D1937" s="368">
        <v>0</v>
      </c>
      <c r="E1937" s="370">
        <v>0</v>
      </c>
    </row>
    <row r="1938" spans="1:5">
      <c r="A1938" s="369" t="s">
        <v>5077</v>
      </c>
      <c r="B1938" s="366" t="s">
        <v>1830</v>
      </c>
      <c r="C1938" s="367" t="s">
        <v>1831</v>
      </c>
      <c r="D1938" s="368">
        <v>0</v>
      </c>
      <c r="E1938" s="370">
        <v>0</v>
      </c>
    </row>
    <row r="1939" spans="1:5">
      <c r="A1939" s="369" t="s">
        <v>5078</v>
      </c>
      <c r="B1939" s="366" t="s">
        <v>1832</v>
      </c>
      <c r="C1939" s="367" t="s">
        <v>181</v>
      </c>
      <c r="D1939" s="368">
        <v>0</v>
      </c>
      <c r="E1939" s="370">
        <v>0</v>
      </c>
    </row>
    <row r="1940" spans="1:5">
      <c r="A1940" s="369" t="s">
        <v>5079</v>
      </c>
      <c r="B1940" s="366" t="s">
        <v>2558</v>
      </c>
      <c r="C1940" s="367" t="s">
        <v>319</v>
      </c>
      <c r="D1940" s="368">
        <v>0</v>
      </c>
      <c r="E1940" s="370">
        <v>0</v>
      </c>
    </row>
    <row r="1941" spans="1:5">
      <c r="A1941" s="369" t="s">
        <v>5080</v>
      </c>
      <c r="B1941" s="366" t="s">
        <v>2559</v>
      </c>
      <c r="C1941" s="367" t="s">
        <v>1010</v>
      </c>
      <c r="D1941" s="368">
        <v>0</v>
      </c>
      <c r="E1941" s="370">
        <v>0</v>
      </c>
    </row>
    <row r="1942" spans="1:5">
      <c r="A1942" s="369" t="s">
        <v>5081</v>
      </c>
      <c r="B1942" s="366" t="s">
        <v>2560</v>
      </c>
      <c r="C1942" s="367" t="s">
        <v>497</v>
      </c>
      <c r="D1942" s="368">
        <v>0</v>
      </c>
      <c r="E1942" s="370">
        <v>0</v>
      </c>
    </row>
    <row r="1943" spans="1:5">
      <c r="A1943" s="369" t="s">
        <v>5082</v>
      </c>
      <c r="B1943" s="366" t="s">
        <v>1835</v>
      </c>
      <c r="C1943" s="367" t="s">
        <v>127</v>
      </c>
      <c r="D1943" s="368">
        <v>0</v>
      </c>
      <c r="E1943" s="370">
        <v>0</v>
      </c>
    </row>
    <row r="1944" spans="1:5">
      <c r="A1944" s="369" t="s">
        <v>5083</v>
      </c>
      <c r="B1944" s="366" t="s">
        <v>2562</v>
      </c>
      <c r="C1944" s="367" t="s">
        <v>344</v>
      </c>
      <c r="D1944" s="368">
        <v>0</v>
      </c>
      <c r="E1944" s="370">
        <v>0</v>
      </c>
    </row>
    <row r="1945" spans="1:5">
      <c r="A1945" s="369" t="s">
        <v>5084</v>
      </c>
      <c r="B1945" s="366" t="s">
        <v>2563</v>
      </c>
      <c r="C1945" s="367" t="s">
        <v>196</v>
      </c>
      <c r="D1945" s="368">
        <v>0</v>
      </c>
      <c r="E1945" s="370">
        <v>0</v>
      </c>
    </row>
    <row r="1946" spans="1:5">
      <c r="A1946" s="369" t="s">
        <v>5085</v>
      </c>
      <c r="B1946" s="366" t="s">
        <v>1837</v>
      </c>
      <c r="C1946" s="367" t="s">
        <v>116</v>
      </c>
      <c r="D1946" s="368">
        <v>0</v>
      </c>
      <c r="E1946" s="370">
        <v>0</v>
      </c>
    </row>
    <row r="1947" spans="1:5">
      <c r="A1947" s="369" t="s">
        <v>5086</v>
      </c>
      <c r="B1947" s="366" t="s">
        <v>4419</v>
      </c>
      <c r="C1947" s="367" t="s">
        <v>2117</v>
      </c>
      <c r="D1947" s="368">
        <v>0</v>
      </c>
      <c r="E1947" s="370">
        <v>0</v>
      </c>
    </row>
    <row r="1948" spans="1:5">
      <c r="A1948" s="369" t="s">
        <v>5087</v>
      </c>
      <c r="B1948" s="366" t="s">
        <v>1838</v>
      </c>
      <c r="C1948" s="367" t="s">
        <v>276</v>
      </c>
      <c r="D1948" s="368">
        <v>0</v>
      </c>
      <c r="E1948" s="370">
        <v>0</v>
      </c>
    </row>
    <row r="1949" spans="1:5">
      <c r="A1949" s="369" t="s">
        <v>5088</v>
      </c>
      <c r="B1949" s="366" t="s">
        <v>4420</v>
      </c>
      <c r="C1949" s="367" t="s">
        <v>676</v>
      </c>
      <c r="D1949" s="368">
        <v>0</v>
      </c>
      <c r="E1949" s="370">
        <v>0</v>
      </c>
    </row>
    <row r="1950" spans="1:5">
      <c r="A1950" s="369" t="s">
        <v>5089</v>
      </c>
      <c r="B1950" s="366" t="s">
        <v>2566</v>
      </c>
      <c r="C1950" s="367" t="s">
        <v>344</v>
      </c>
      <c r="D1950" s="368">
        <v>0</v>
      </c>
      <c r="E1950" s="370">
        <v>0</v>
      </c>
    </row>
    <row r="1951" spans="1:5">
      <c r="A1951" s="369" t="s">
        <v>5090</v>
      </c>
      <c r="B1951" s="366" t="s">
        <v>2542</v>
      </c>
      <c r="C1951" s="367" t="s">
        <v>1343</v>
      </c>
      <c r="D1951" s="368">
        <v>0</v>
      </c>
      <c r="E1951" s="370">
        <v>0</v>
      </c>
    </row>
    <row r="1952" spans="1:5">
      <c r="A1952" s="369" t="s">
        <v>2577</v>
      </c>
      <c r="B1952" s="366" t="s">
        <v>2578</v>
      </c>
      <c r="C1952" s="367" t="s">
        <v>101</v>
      </c>
      <c r="D1952" s="368">
        <v>180.5</v>
      </c>
      <c r="E1952" s="370">
        <v>0</v>
      </c>
    </row>
    <row r="1953" spans="1:5">
      <c r="A1953" s="369" t="s">
        <v>2589</v>
      </c>
      <c r="B1953" s="366" t="s">
        <v>2590</v>
      </c>
      <c r="C1953" s="367" t="s">
        <v>634</v>
      </c>
      <c r="D1953" s="368">
        <v>93</v>
      </c>
      <c r="E1953" s="370">
        <v>0</v>
      </c>
    </row>
    <row r="1954" spans="1:5">
      <c r="A1954" s="369" t="s">
        <v>2587</v>
      </c>
      <c r="B1954" s="366" t="s">
        <v>2588</v>
      </c>
      <c r="C1954" s="367" t="s">
        <v>97</v>
      </c>
      <c r="D1954" s="368">
        <v>88</v>
      </c>
      <c r="E1954" s="370">
        <v>0</v>
      </c>
    </row>
    <row r="1955" spans="1:5">
      <c r="A1955" s="369" t="s">
        <v>2594</v>
      </c>
      <c r="B1955" s="366" t="s">
        <v>2595</v>
      </c>
      <c r="C1955" s="367" t="s">
        <v>1044</v>
      </c>
      <c r="D1955" s="368">
        <v>68.5</v>
      </c>
      <c r="E1955" s="370">
        <v>0</v>
      </c>
    </row>
    <row r="1956" spans="1:5">
      <c r="A1956" s="369" t="s">
        <v>2597</v>
      </c>
      <c r="B1956" s="366" t="s">
        <v>2598</v>
      </c>
      <c r="C1956" s="367" t="s">
        <v>172</v>
      </c>
      <c r="D1956" s="368">
        <v>67.5</v>
      </c>
      <c r="E1956" s="370">
        <v>0</v>
      </c>
    </row>
    <row r="1957" spans="1:5">
      <c r="A1957" s="369" t="s">
        <v>2600</v>
      </c>
      <c r="B1957" s="366" t="s">
        <v>2601</v>
      </c>
      <c r="C1957" s="367" t="s">
        <v>114</v>
      </c>
      <c r="D1957" s="368">
        <v>64.5</v>
      </c>
      <c r="E1957" s="370">
        <v>0</v>
      </c>
    </row>
    <row r="1958" spans="1:5">
      <c r="A1958" s="369" t="s">
        <v>2615</v>
      </c>
      <c r="B1958" s="366" t="s">
        <v>2616</v>
      </c>
      <c r="C1958" s="367" t="s">
        <v>103</v>
      </c>
      <c r="D1958" s="368">
        <v>63.5</v>
      </c>
      <c r="E1958" s="370">
        <v>0</v>
      </c>
    </row>
    <row r="1959" spans="1:5">
      <c r="A1959" s="369" t="s">
        <v>2629</v>
      </c>
      <c r="B1959" s="366" t="s">
        <v>2630</v>
      </c>
      <c r="C1959" s="367" t="s">
        <v>484</v>
      </c>
      <c r="D1959" s="368">
        <v>58.5</v>
      </c>
      <c r="E1959" s="370">
        <v>0</v>
      </c>
    </row>
    <row r="1960" spans="1:5">
      <c r="A1960" s="369" t="s">
        <v>2612</v>
      </c>
      <c r="B1960" s="366" t="s">
        <v>2613</v>
      </c>
      <c r="C1960" s="367" t="s">
        <v>121</v>
      </c>
      <c r="D1960" s="368">
        <v>58</v>
      </c>
      <c r="E1960" s="370">
        <v>0</v>
      </c>
    </row>
    <row r="1961" spans="1:5">
      <c r="A1961" s="369" t="s">
        <v>2603</v>
      </c>
      <c r="B1961" s="366" t="s">
        <v>2604</v>
      </c>
      <c r="C1961" s="367" t="s">
        <v>230</v>
      </c>
      <c r="D1961" s="368">
        <v>57</v>
      </c>
      <c r="E1961" s="370">
        <v>0</v>
      </c>
    </row>
    <row r="1962" spans="1:5">
      <c r="A1962" s="369" t="s">
        <v>2609</v>
      </c>
      <c r="B1962" s="366" t="s">
        <v>2610</v>
      </c>
      <c r="C1962" s="367" t="s">
        <v>97</v>
      </c>
      <c r="D1962" s="368">
        <v>55</v>
      </c>
      <c r="E1962" s="370">
        <v>0</v>
      </c>
    </row>
    <row r="1963" spans="1:5">
      <c r="A1963" s="369" t="s">
        <v>2624</v>
      </c>
      <c r="B1963" s="366" t="s">
        <v>2625</v>
      </c>
      <c r="C1963" s="367" t="s">
        <v>187</v>
      </c>
      <c r="D1963" s="368">
        <v>52</v>
      </c>
      <c r="E1963" s="370">
        <v>0</v>
      </c>
    </row>
    <row r="1964" spans="1:5">
      <c r="A1964" s="369" t="s">
        <v>2632</v>
      </c>
      <c r="B1964" s="366" t="s">
        <v>2633</v>
      </c>
      <c r="C1964" s="367" t="s">
        <v>193</v>
      </c>
      <c r="D1964" s="368">
        <v>48.5</v>
      </c>
      <c r="E1964" s="370">
        <v>0</v>
      </c>
    </row>
    <row r="1965" spans="1:5">
      <c r="A1965" s="369" t="s">
        <v>2622</v>
      </c>
      <c r="B1965" s="366" t="s">
        <v>2623</v>
      </c>
      <c r="C1965" s="367" t="s">
        <v>484</v>
      </c>
      <c r="D1965" s="368">
        <v>45.5</v>
      </c>
      <c r="E1965" s="370">
        <v>0</v>
      </c>
    </row>
    <row r="1966" spans="1:5">
      <c r="A1966" s="369" t="s">
        <v>2636</v>
      </c>
      <c r="B1966" s="366" t="s">
        <v>2637</v>
      </c>
      <c r="C1966" s="367" t="s">
        <v>121</v>
      </c>
      <c r="D1966" s="368">
        <v>44.5</v>
      </c>
      <c r="E1966" s="370">
        <v>0</v>
      </c>
    </row>
    <row r="1967" spans="1:5">
      <c r="A1967" s="369" t="s">
        <v>2644</v>
      </c>
      <c r="B1967" s="366" t="s">
        <v>2645</v>
      </c>
      <c r="C1967" s="367" t="s">
        <v>249</v>
      </c>
      <c r="D1967" s="368">
        <v>40.5</v>
      </c>
      <c r="E1967" s="370">
        <v>0</v>
      </c>
    </row>
    <row r="1968" spans="1:5">
      <c r="A1968" s="369" t="s">
        <v>2634</v>
      </c>
      <c r="B1968" s="366" t="s">
        <v>2635</v>
      </c>
      <c r="C1968" s="367" t="s">
        <v>373</v>
      </c>
      <c r="D1968" s="368">
        <v>40.5</v>
      </c>
      <c r="E1968" s="370">
        <v>0</v>
      </c>
    </row>
    <row r="1969" spans="1:5">
      <c r="A1969" s="369" t="s">
        <v>2638</v>
      </c>
      <c r="B1969" s="366" t="s">
        <v>2639</v>
      </c>
      <c r="C1969" s="367" t="s">
        <v>243</v>
      </c>
      <c r="D1969" s="368">
        <v>39</v>
      </c>
      <c r="E1969" s="370">
        <v>0</v>
      </c>
    </row>
    <row r="1970" spans="1:5">
      <c r="A1970" s="369" t="s">
        <v>2663</v>
      </c>
      <c r="B1970" s="366" t="s">
        <v>2664</v>
      </c>
      <c r="C1970" s="367" t="s">
        <v>224</v>
      </c>
      <c r="D1970" s="368">
        <v>37.5</v>
      </c>
      <c r="E1970" s="370">
        <v>0</v>
      </c>
    </row>
    <row r="1971" spans="1:5">
      <c r="A1971" s="369" t="s">
        <v>2642</v>
      </c>
      <c r="B1971" s="366" t="s">
        <v>2643</v>
      </c>
      <c r="C1971" s="367" t="s">
        <v>530</v>
      </c>
      <c r="D1971" s="368">
        <v>34.5</v>
      </c>
      <c r="E1971" s="370">
        <v>0</v>
      </c>
    </row>
    <row r="1972" spans="1:5">
      <c r="A1972" s="369" t="s">
        <v>2649</v>
      </c>
      <c r="B1972" s="366" t="s">
        <v>2650</v>
      </c>
      <c r="C1972" s="367" t="s">
        <v>340</v>
      </c>
      <c r="D1972" s="368">
        <v>34.5</v>
      </c>
      <c r="E1972" s="370">
        <v>0</v>
      </c>
    </row>
    <row r="1973" spans="1:5">
      <c r="A1973" s="369" t="s">
        <v>2652</v>
      </c>
      <c r="B1973" s="366" t="s">
        <v>2653</v>
      </c>
      <c r="C1973" s="367" t="s">
        <v>373</v>
      </c>
      <c r="D1973" s="368">
        <v>34</v>
      </c>
      <c r="E1973" s="370">
        <v>0</v>
      </c>
    </row>
    <row r="1974" spans="1:5">
      <c r="A1974" s="369" t="s">
        <v>2660</v>
      </c>
      <c r="B1974" s="366" t="s">
        <v>2661</v>
      </c>
      <c r="C1974" s="367" t="s">
        <v>123</v>
      </c>
      <c r="D1974" s="368">
        <v>31</v>
      </c>
      <c r="E1974" s="370">
        <v>0</v>
      </c>
    </row>
    <row r="1975" spans="1:5">
      <c r="A1975" s="369" t="s">
        <v>2667</v>
      </c>
      <c r="B1975" s="366" t="s">
        <v>2668</v>
      </c>
      <c r="C1975" s="367" t="s">
        <v>196</v>
      </c>
      <c r="D1975" s="368">
        <v>29.5</v>
      </c>
      <c r="E1975" s="370">
        <v>0</v>
      </c>
    </row>
    <row r="1976" spans="1:5">
      <c r="A1976" s="369" t="s">
        <v>2658</v>
      </c>
      <c r="B1976" s="366" t="s">
        <v>2659</v>
      </c>
      <c r="C1976" s="367" t="s">
        <v>239</v>
      </c>
      <c r="D1976" s="368">
        <v>29.5</v>
      </c>
      <c r="E1976" s="370">
        <v>0</v>
      </c>
    </row>
    <row r="1977" spans="1:5">
      <c r="A1977" s="369" t="s">
        <v>2674</v>
      </c>
      <c r="B1977" s="366" t="s">
        <v>2675</v>
      </c>
      <c r="C1977" s="367" t="s">
        <v>119</v>
      </c>
      <c r="D1977" s="368">
        <v>29</v>
      </c>
      <c r="E1977" s="370">
        <v>0</v>
      </c>
    </row>
    <row r="1978" spans="1:5">
      <c r="A1978" s="369" t="s">
        <v>2665</v>
      </c>
      <c r="B1978" s="366" t="s">
        <v>2666</v>
      </c>
      <c r="C1978" s="367" t="s">
        <v>966</v>
      </c>
      <c r="D1978" s="368">
        <v>29</v>
      </c>
      <c r="E1978" s="370">
        <v>0</v>
      </c>
    </row>
    <row r="1979" spans="1:5">
      <c r="A1979" s="369" t="s">
        <v>2670</v>
      </c>
      <c r="B1979" s="366" t="s">
        <v>2671</v>
      </c>
      <c r="C1979" s="367" t="s">
        <v>551</v>
      </c>
      <c r="D1979" s="368">
        <v>28</v>
      </c>
      <c r="E1979" s="370">
        <v>0</v>
      </c>
    </row>
    <row r="1980" spans="1:5">
      <c r="A1980" s="369" t="s">
        <v>2676</v>
      </c>
      <c r="B1980" s="366" t="s">
        <v>2677</v>
      </c>
      <c r="C1980" s="367" t="s">
        <v>285</v>
      </c>
      <c r="D1980" s="368">
        <v>27.5</v>
      </c>
      <c r="E1980" s="370">
        <v>0</v>
      </c>
    </row>
    <row r="1981" spans="1:5">
      <c r="A1981" s="369" t="s">
        <v>2678</v>
      </c>
      <c r="B1981" s="366" t="s">
        <v>2679</v>
      </c>
      <c r="C1981" s="367" t="s">
        <v>214</v>
      </c>
      <c r="D1981" s="368">
        <v>25.5</v>
      </c>
      <c r="E1981" s="370">
        <v>0</v>
      </c>
    </row>
    <row r="1982" spans="1:5">
      <c r="A1982" s="369" t="s">
        <v>2682</v>
      </c>
      <c r="B1982" s="366" t="s">
        <v>2683</v>
      </c>
      <c r="C1982" s="367" t="s">
        <v>162</v>
      </c>
      <c r="D1982" s="368">
        <v>24.5</v>
      </c>
      <c r="E1982" s="370">
        <v>0</v>
      </c>
    </row>
    <row r="1983" spans="1:5">
      <c r="A1983" s="369" t="s">
        <v>2695</v>
      </c>
      <c r="B1983" s="366" t="s">
        <v>2696</v>
      </c>
      <c r="C1983" s="367" t="s">
        <v>224</v>
      </c>
      <c r="D1983" s="368">
        <v>24.5</v>
      </c>
      <c r="E1983" s="370">
        <v>0</v>
      </c>
    </row>
    <row r="1984" spans="1:5">
      <c r="A1984" s="369" t="s">
        <v>2690</v>
      </c>
      <c r="B1984" s="366" t="s">
        <v>2691</v>
      </c>
      <c r="C1984" s="367" t="s">
        <v>340</v>
      </c>
      <c r="D1984" s="368">
        <v>24</v>
      </c>
      <c r="E1984" s="370">
        <v>0</v>
      </c>
    </row>
    <row r="1985" spans="1:5">
      <c r="A1985" s="369" t="s">
        <v>2697</v>
      </c>
      <c r="B1985" s="366" t="s">
        <v>2698</v>
      </c>
      <c r="C1985" s="367" t="s">
        <v>719</v>
      </c>
      <c r="D1985" s="368">
        <v>23</v>
      </c>
      <c r="E1985" s="370">
        <v>0</v>
      </c>
    </row>
    <row r="1986" spans="1:5">
      <c r="A1986" s="369" t="s">
        <v>2684</v>
      </c>
      <c r="B1986" s="366" t="s">
        <v>2685</v>
      </c>
      <c r="C1986" s="367" t="s">
        <v>334</v>
      </c>
      <c r="D1986" s="368">
        <v>23</v>
      </c>
      <c r="E1986" s="370">
        <v>0</v>
      </c>
    </row>
    <row r="1987" spans="1:5">
      <c r="A1987" s="369" t="s">
        <v>2699</v>
      </c>
      <c r="B1987" s="366" t="s">
        <v>2700</v>
      </c>
      <c r="C1987" s="367" t="s">
        <v>162</v>
      </c>
      <c r="D1987" s="368">
        <v>22.5</v>
      </c>
      <c r="E1987" s="370">
        <v>0</v>
      </c>
    </row>
    <row r="1988" spans="1:5">
      <c r="A1988" s="369" t="s">
        <v>2716</v>
      </c>
      <c r="B1988" s="366" t="s">
        <v>2717</v>
      </c>
      <c r="C1988" s="367" t="s">
        <v>344</v>
      </c>
      <c r="D1988" s="368">
        <v>21</v>
      </c>
      <c r="E1988" s="370">
        <v>0</v>
      </c>
    </row>
    <row r="1989" spans="1:5">
      <c r="A1989" s="369" t="s">
        <v>2693</v>
      </c>
      <c r="B1989" s="366" t="s">
        <v>2694</v>
      </c>
      <c r="C1989" s="367" t="s">
        <v>573</v>
      </c>
      <c r="D1989" s="368">
        <v>20.5</v>
      </c>
      <c r="E1989" s="370">
        <v>0</v>
      </c>
    </row>
    <row r="1990" spans="1:5">
      <c r="A1990" s="369" t="s">
        <v>2713</v>
      </c>
      <c r="B1990" s="366" t="s">
        <v>2714</v>
      </c>
      <c r="C1990" s="367" t="s">
        <v>119</v>
      </c>
      <c r="D1990" s="368">
        <v>20.5</v>
      </c>
      <c r="E1990" s="370">
        <v>0</v>
      </c>
    </row>
    <row r="1991" spans="1:5">
      <c r="A1991" s="369" t="s">
        <v>2680</v>
      </c>
      <c r="B1991" s="366" t="s">
        <v>2681</v>
      </c>
      <c r="C1991" s="367" t="s">
        <v>405</v>
      </c>
      <c r="D1991" s="368">
        <v>20.5</v>
      </c>
      <c r="E1991" s="370">
        <v>0</v>
      </c>
    </row>
    <row r="1992" spans="1:5">
      <c r="A1992" s="369" t="s">
        <v>2711</v>
      </c>
      <c r="B1992" s="366" t="s">
        <v>2712</v>
      </c>
      <c r="C1992" s="367" t="s">
        <v>311</v>
      </c>
      <c r="D1992" s="368">
        <v>19</v>
      </c>
      <c r="E1992" s="370">
        <v>0</v>
      </c>
    </row>
    <row r="1993" spans="1:5">
      <c r="A1993" s="369" t="s">
        <v>2701</v>
      </c>
      <c r="B1993" s="366" t="s">
        <v>2702</v>
      </c>
      <c r="C1993" s="367" t="s">
        <v>110</v>
      </c>
      <c r="D1993" s="368">
        <v>20</v>
      </c>
      <c r="E1993" s="370">
        <v>0</v>
      </c>
    </row>
    <row r="1994" spans="1:5">
      <c r="A1994" s="369" t="s">
        <v>2703</v>
      </c>
      <c r="B1994" s="366" t="s">
        <v>2704</v>
      </c>
      <c r="C1994" s="367" t="s">
        <v>551</v>
      </c>
      <c r="D1994" s="368">
        <v>19.5</v>
      </c>
      <c r="E1994" s="370">
        <v>0</v>
      </c>
    </row>
    <row r="1995" spans="1:5">
      <c r="A1995" s="369" t="s">
        <v>2755</v>
      </c>
      <c r="B1995" s="366" t="s">
        <v>2756</v>
      </c>
      <c r="C1995" s="367" t="s">
        <v>224</v>
      </c>
      <c r="D1995" s="368">
        <v>19</v>
      </c>
      <c r="E1995" s="370">
        <v>0</v>
      </c>
    </row>
    <row r="1996" spans="1:5">
      <c r="A1996" s="369" t="s">
        <v>2709</v>
      </c>
      <c r="B1996" s="366" t="s">
        <v>2710</v>
      </c>
      <c r="C1996" s="367" t="s">
        <v>172</v>
      </c>
      <c r="D1996" s="368">
        <v>19</v>
      </c>
      <c r="E1996" s="370">
        <v>0</v>
      </c>
    </row>
    <row r="1997" spans="1:5">
      <c r="A1997" s="369" t="s">
        <v>2720</v>
      </c>
      <c r="B1997" s="366" t="s">
        <v>2721</v>
      </c>
      <c r="C1997" s="367" t="s">
        <v>110</v>
      </c>
      <c r="D1997" s="368">
        <v>18</v>
      </c>
      <c r="E1997" s="370">
        <v>0</v>
      </c>
    </row>
    <row r="1998" spans="1:5">
      <c r="A1998" s="369" t="s">
        <v>2731</v>
      </c>
      <c r="B1998" s="366" t="s">
        <v>2732</v>
      </c>
      <c r="C1998" s="367" t="s">
        <v>139</v>
      </c>
      <c r="D1998" s="368">
        <v>17.5</v>
      </c>
      <c r="E1998" s="370">
        <v>0</v>
      </c>
    </row>
    <row r="1999" spans="1:5">
      <c r="A1999" s="369" t="s">
        <v>2722</v>
      </c>
      <c r="B1999" s="366" t="s">
        <v>2723</v>
      </c>
      <c r="C1999" s="367" t="s">
        <v>119</v>
      </c>
      <c r="D1999" s="368">
        <v>17</v>
      </c>
      <c r="E1999" s="370">
        <v>0</v>
      </c>
    </row>
    <row r="2000" spans="1:5">
      <c r="A2000" s="369" t="s">
        <v>2733</v>
      </c>
      <c r="B2000" s="366" t="s">
        <v>2734</v>
      </c>
      <c r="C2000" s="367" t="s">
        <v>165</v>
      </c>
      <c r="D2000" s="368">
        <v>16.5</v>
      </c>
      <c r="E2000" s="370">
        <v>0</v>
      </c>
    </row>
    <row r="2001" spans="1:5">
      <c r="A2001" s="369" t="s">
        <v>2749</v>
      </c>
      <c r="B2001" s="366" t="s">
        <v>2750</v>
      </c>
      <c r="C2001" s="367" t="s">
        <v>123</v>
      </c>
      <c r="D2001" s="368">
        <v>16.5</v>
      </c>
      <c r="E2001" s="370">
        <v>0</v>
      </c>
    </row>
    <row r="2002" spans="1:5">
      <c r="A2002" s="369" t="s">
        <v>2903</v>
      </c>
      <c r="B2002" s="366" t="s">
        <v>2904</v>
      </c>
      <c r="C2002" s="367" t="s">
        <v>224</v>
      </c>
      <c r="D2002" s="368">
        <v>16.5</v>
      </c>
      <c r="E2002" s="370">
        <v>0</v>
      </c>
    </row>
    <row r="2003" spans="1:5">
      <c r="A2003" s="369" t="s">
        <v>2718</v>
      </c>
      <c r="B2003" s="366" t="s">
        <v>2719</v>
      </c>
      <c r="C2003" s="367" t="s">
        <v>97</v>
      </c>
      <c r="D2003" s="368">
        <v>16.5</v>
      </c>
      <c r="E2003" s="370">
        <v>0</v>
      </c>
    </row>
    <row r="2004" spans="1:5">
      <c r="A2004" s="369" t="s">
        <v>2743</v>
      </c>
      <c r="B2004" s="366" t="s">
        <v>2744</v>
      </c>
      <c r="C2004" s="367" t="s">
        <v>162</v>
      </c>
      <c r="D2004" s="368">
        <v>16.5</v>
      </c>
      <c r="E2004" s="370">
        <v>0</v>
      </c>
    </row>
    <row r="2005" spans="1:5">
      <c r="A2005" s="369" t="s">
        <v>2737</v>
      </c>
      <c r="B2005" s="366" t="s">
        <v>2738</v>
      </c>
      <c r="C2005" s="367" t="s">
        <v>2739</v>
      </c>
      <c r="D2005" s="368">
        <v>15.5</v>
      </c>
      <c r="E2005" s="370">
        <v>0</v>
      </c>
    </row>
    <row r="2006" spans="1:5">
      <c r="A2006" s="369" t="s">
        <v>2728</v>
      </c>
      <c r="B2006" s="366" t="s">
        <v>2729</v>
      </c>
      <c r="C2006" s="367" t="s">
        <v>103</v>
      </c>
      <c r="D2006" s="368">
        <v>15</v>
      </c>
      <c r="E2006" s="370">
        <v>0</v>
      </c>
    </row>
    <row r="2007" spans="1:5">
      <c r="A2007" s="369" t="s">
        <v>2763</v>
      </c>
      <c r="B2007" s="366" t="s">
        <v>2764</v>
      </c>
      <c r="C2007" s="367" t="s">
        <v>551</v>
      </c>
      <c r="D2007" s="368">
        <v>13.5</v>
      </c>
      <c r="E2007" s="370">
        <v>0</v>
      </c>
    </row>
    <row r="2008" spans="1:5">
      <c r="A2008" s="369" t="s">
        <v>2724</v>
      </c>
      <c r="B2008" s="366" t="s">
        <v>2725</v>
      </c>
      <c r="C2008" s="367" t="s">
        <v>119</v>
      </c>
      <c r="D2008" s="368">
        <v>13.5</v>
      </c>
      <c r="E2008" s="370">
        <v>0</v>
      </c>
    </row>
    <row r="2009" spans="1:5">
      <c r="A2009" s="369" t="s">
        <v>2794</v>
      </c>
      <c r="B2009" s="366" t="s">
        <v>2795</v>
      </c>
      <c r="C2009" s="367" t="s">
        <v>224</v>
      </c>
      <c r="D2009" s="368">
        <v>12.5</v>
      </c>
      <c r="E2009" s="370">
        <v>0</v>
      </c>
    </row>
    <row r="2010" spans="1:5">
      <c r="A2010" s="369" t="s">
        <v>2853</v>
      </c>
      <c r="B2010" s="366" t="s">
        <v>2854</v>
      </c>
      <c r="C2010" s="367" t="s">
        <v>2736</v>
      </c>
      <c r="D2010" s="368">
        <v>12</v>
      </c>
      <c r="E2010" s="370">
        <v>0</v>
      </c>
    </row>
    <row r="2011" spans="1:5">
      <c r="A2011" s="369" t="s">
        <v>2757</v>
      </c>
      <c r="B2011" s="366" t="s">
        <v>2758</v>
      </c>
      <c r="C2011" s="367" t="s">
        <v>287</v>
      </c>
      <c r="D2011" s="368">
        <v>12</v>
      </c>
      <c r="E2011" s="370">
        <v>0</v>
      </c>
    </row>
    <row r="2012" spans="1:5">
      <c r="A2012" s="369" t="s">
        <v>2761</v>
      </c>
      <c r="B2012" s="366" t="s">
        <v>2762</v>
      </c>
      <c r="C2012" s="367" t="s">
        <v>103</v>
      </c>
      <c r="D2012" s="368">
        <v>11.5</v>
      </c>
      <c r="E2012" s="370">
        <v>0</v>
      </c>
    </row>
    <row r="2013" spans="1:5">
      <c r="A2013" s="369" t="s">
        <v>2740</v>
      </c>
      <c r="B2013" s="366" t="s">
        <v>2741</v>
      </c>
      <c r="C2013" s="367" t="s">
        <v>172</v>
      </c>
      <c r="D2013" s="368">
        <v>10.5</v>
      </c>
      <c r="E2013" s="370">
        <v>0</v>
      </c>
    </row>
    <row r="2014" spans="1:5">
      <c r="A2014" s="369" t="s">
        <v>2785</v>
      </c>
      <c r="B2014" s="366" t="s">
        <v>2786</v>
      </c>
      <c r="C2014" s="367" t="s">
        <v>190</v>
      </c>
      <c r="D2014" s="368">
        <v>10</v>
      </c>
      <c r="E2014" s="370">
        <v>0</v>
      </c>
    </row>
    <row r="2015" spans="1:5">
      <c r="A2015" s="369" t="s">
        <v>2778</v>
      </c>
      <c r="B2015" s="366" t="s">
        <v>2779</v>
      </c>
      <c r="C2015" s="367" t="s">
        <v>190</v>
      </c>
      <c r="D2015" s="368">
        <v>10</v>
      </c>
      <c r="E2015" s="370">
        <v>0</v>
      </c>
    </row>
    <row r="2016" spans="1:5">
      <c r="A2016" s="369" t="s">
        <v>2790</v>
      </c>
      <c r="B2016" s="366" t="s">
        <v>2791</v>
      </c>
      <c r="C2016" s="367" t="s">
        <v>101</v>
      </c>
      <c r="D2016" s="368">
        <v>10</v>
      </c>
      <c r="E2016" s="370">
        <v>0</v>
      </c>
    </row>
    <row r="2017" spans="1:5">
      <c r="A2017" s="369" t="s">
        <v>2835</v>
      </c>
      <c r="B2017" s="366" t="s">
        <v>2836</v>
      </c>
      <c r="C2017" s="367" t="s">
        <v>196</v>
      </c>
      <c r="D2017" s="368">
        <v>10</v>
      </c>
      <c r="E2017" s="370">
        <v>0</v>
      </c>
    </row>
    <row r="2018" spans="1:5">
      <c r="A2018" s="369" t="s">
        <v>2888</v>
      </c>
      <c r="B2018" s="366" t="s">
        <v>2889</v>
      </c>
      <c r="C2018" s="367" t="s">
        <v>224</v>
      </c>
      <c r="D2018" s="368">
        <v>9.5</v>
      </c>
      <c r="E2018" s="370">
        <v>0</v>
      </c>
    </row>
    <row r="2019" spans="1:5">
      <c r="A2019" s="369" t="s">
        <v>2747</v>
      </c>
      <c r="B2019" s="366" t="s">
        <v>2748</v>
      </c>
      <c r="C2019" s="367" t="s">
        <v>158</v>
      </c>
      <c r="D2019" s="368">
        <v>9.5</v>
      </c>
      <c r="E2019" s="370">
        <v>0</v>
      </c>
    </row>
    <row r="2020" spans="1:5">
      <c r="A2020" s="369" t="s">
        <v>2806</v>
      </c>
      <c r="B2020" s="366" t="s">
        <v>2807</v>
      </c>
      <c r="C2020" s="367" t="s">
        <v>119</v>
      </c>
      <c r="D2020" s="368">
        <v>9.5</v>
      </c>
      <c r="E2020" s="370">
        <v>0</v>
      </c>
    </row>
    <row r="2021" spans="1:5">
      <c r="A2021" s="369" t="s">
        <v>2820</v>
      </c>
      <c r="B2021" s="366" t="s">
        <v>2821</v>
      </c>
      <c r="C2021" s="367" t="s">
        <v>953</v>
      </c>
      <c r="D2021" s="368">
        <v>8</v>
      </c>
      <c r="E2021" s="370">
        <v>0</v>
      </c>
    </row>
    <row r="2022" spans="1:5">
      <c r="A2022" s="369" t="s">
        <v>2765</v>
      </c>
      <c r="B2022" s="366" t="s">
        <v>2766</v>
      </c>
      <c r="C2022" s="367" t="s">
        <v>256</v>
      </c>
      <c r="D2022" s="368">
        <v>8.5</v>
      </c>
      <c r="E2022" s="370">
        <v>0</v>
      </c>
    </row>
    <row r="2023" spans="1:5">
      <c r="A2023" s="369" t="s">
        <v>2905</v>
      </c>
      <c r="B2023" s="366" t="s">
        <v>2906</v>
      </c>
      <c r="C2023" s="367" t="s">
        <v>190</v>
      </c>
      <c r="D2023" s="368">
        <v>8</v>
      </c>
      <c r="E2023" s="370">
        <v>0</v>
      </c>
    </row>
    <row r="2024" spans="1:5">
      <c r="A2024" s="369" t="s">
        <v>2780</v>
      </c>
      <c r="B2024" s="366" t="s">
        <v>2781</v>
      </c>
      <c r="C2024" s="367" t="s">
        <v>214</v>
      </c>
      <c r="D2024" s="368">
        <v>8</v>
      </c>
      <c r="E2024" s="370">
        <v>0</v>
      </c>
    </row>
    <row r="2025" spans="1:5">
      <c r="A2025" s="369" t="s">
        <v>2753</v>
      </c>
      <c r="B2025" s="366" t="s">
        <v>2754</v>
      </c>
      <c r="C2025" s="367" t="s">
        <v>119</v>
      </c>
      <c r="D2025" s="368">
        <v>8</v>
      </c>
      <c r="E2025" s="370">
        <v>0</v>
      </c>
    </row>
    <row r="2026" spans="1:5">
      <c r="A2026" s="369" t="s">
        <v>2782</v>
      </c>
      <c r="B2026" s="366" t="s">
        <v>2783</v>
      </c>
      <c r="C2026" s="367" t="s">
        <v>249</v>
      </c>
      <c r="D2026" s="368">
        <v>8</v>
      </c>
      <c r="E2026" s="370">
        <v>0</v>
      </c>
    </row>
    <row r="2027" spans="1:5">
      <c r="A2027" s="369" t="s">
        <v>2768</v>
      </c>
      <c r="B2027" s="366" t="s">
        <v>2769</v>
      </c>
      <c r="C2027" s="367" t="s">
        <v>381</v>
      </c>
      <c r="D2027" s="368">
        <v>7</v>
      </c>
      <c r="E2027" s="370">
        <v>0</v>
      </c>
    </row>
    <row r="2028" spans="1:5">
      <c r="A2028" s="369" t="s">
        <v>2796</v>
      </c>
      <c r="B2028" s="366" t="s">
        <v>2797</v>
      </c>
      <c r="C2028" s="367" t="s">
        <v>732</v>
      </c>
      <c r="D2028" s="368">
        <v>7.5</v>
      </c>
      <c r="E2028" s="370">
        <v>0</v>
      </c>
    </row>
    <row r="2029" spans="1:5">
      <c r="A2029" s="369" t="s">
        <v>2817</v>
      </c>
      <c r="B2029" s="366" t="s">
        <v>2818</v>
      </c>
      <c r="C2029" s="367" t="s">
        <v>378</v>
      </c>
      <c r="D2029" s="368">
        <v>7.5</v>
      </c>
      <c r="E2029" s="370">
        <v>0</v>
      </c>
    </row>
    <row r="2030" spans="1:5">
      <c r="A2030" s="369" t="s">
        <v>2798</v>
      </c>
      <c r="B2030" s="366" t="s">
        <v>2799</v>
      </c>
      <c r="C2030" s="367" t="s">
        <v>227</v>
      </c>
      <c r="D2030" s="368">
        <v>7</v>
      </c>
      <c r="E2030" s="370">
        <v>0</v>
      </c>
    </row>
    <row r="2031" spans="1:5">
      <c r="A2031" s="369" t="s">
        <v>2770</v>
      </c>
      <c r="B2031" s="366" t="s">
        <v>2771</v>
      </c>
      <c r="C2031" s="367" t="s">
        <v>719</v>
      </c>
      <c r="D2031" s="368">
        <v>7</v>
      </c>
      <c r="E2031" s="370">
        <v>0</v>
      </c>
    </row>
    <row r="2032" spans="1:5">
      <c r="A2032" s="369" t="s">
        <v>2787</v>
      </c>
      <c r="B2032" s="366" t="s">
        <v>2788</v>
      </c>
      <c r="C2032" s="367" t="s">
        <v>381</v>
      </c>
      <c r="D2032" s="368">
        <v>7</v>
      </c>
      <c r="E2032" s="370">
        <v>0</v>
      </c>
    </row>
    <row r="2033" spans="1:5">
      <c r="A2033" s="369" t="s">
        <v>2792</v>
      </c>
      <c r="B2033" s="366" t="s">
        <v>2793</v>
      </c>
      <c r="C2033" s="367" t="s">
        <v>484</v>
      </c>
      <c r="D2033" s="368">
        <v>6.5</v>
      </c>
      <c r="E2033" s="370">
        <v>0</v>
      </c>
    </row>
    <row r="2034" spans="1:5">
      <c r="A2034" s="369" t="s">
        <v>2822</v>
      </c>
      <c r="B2034" s="366" t="s">
        <v>2823</v>
      </c>
      <c r="C2034" s="367" t="s">
        <v>467</v>
      </c>
      <c r="D2034" s="368">
        <v>6.5</v>
      </c>
      <c r="E2034" s="370">
        <v>0</v>
      </c>
    </row>
    <row r="2035" spans="1:5">
      <c r="A2035" s="369" t="s">
        <v>2858</v>
      </c>
      <c r="B2035" s="366" t="s">
        <v>2859</v>
      </c>
      <c r="C2035" s="367" t="s">
        <v>378</v>
      </c>
      <c r="D2035" s="368">
        <v>6</v>
      </c>
      <c r="E2035" s="370">
        <v>0</v>
      </c>
    </row>
    <row r="2036" spans="1:5">
      <c r="A2036" s="369" t="s">
        <v>2843</v>
      </c>
      <c r="B2036" s="366" t="s">
        <v>2844</v>
      </c>
      <c r="C2036" s="367" t="s">
        <v>334</v>
      </c>
      <c r="D2036" s="368">
        <v>6</v>
      </c>
      <c r="E2036" s="370">
        <v>0</v>
      </c>
    </row>
    <row r="2037" spans="1:5">
      <c r="A2037" s="369" t="s">
        <v>2829</v>
      </c>
      <c r="B2037" s="366" t="s">
        <v>2830</v>
      </c>
      <c r="C2037" s="367" t="s">
        <v>224</v>
      </c>
      <c r="D2037" s="368">
        <v>6</v>
      </c>
      <c r="E2037" s="370">
        <v>0</v>
      </c>
    </row>
    <row r="2038" spans="1:5">
      <c r="A2038" s="369" t="s">
        <v>2815</v>
      </c>
      <c r="B2038" s="366" t="s">
        <v>2816</v>
      </c>
      <c r="C2038" s="367" t="s">
        <v>632</v>
      </c>
      <c r="D2038" s="368">
        <v>6</v>
      </c>
      <c r="E2038" s="370">
        <v>0</v>
      </c>
    </row>
    <row r="2039" spans="1:5">
      <c r="A2039" s="369" t="s">
        <v>2824</v>
      </c>
      <c r="B2039" s="366" t="s">
        <v>2825</v>
      </c>
      <c r="C2039" s="367" t="s">
        <v>714</v>
      </c>
      <c r="D2039" s="368">
        <v>5.5</v>
      </c>
      <c r="E2039" s="370">
        <v>0</v>
      </c>
    </row>
    <row r="2040" spans="1:5">
      <c r="A2040" s="369" t="s">
        <v>2826</v>
      </c>
      <c r="B2040" s="366" t="s">
        <v>2827</v>
      </c>
      <c r="C2040" s="367" t="s">
        <v>405</v>
      </c>
      <c r="D2040" s="368">
        <v>5.5</v>
      </c>
      <c r="E2040" s="370">
        <v>0</v>
      </c>
    </row>
    <row r="2041" spans="1:5">
      <c r="A2041" s="369" t="s">
        <v>2841</v>
      </c>
      <c r="B2041" s="366" t="s">
        <v>2842</v>
      </c>
      <c r="C2041" s="367" t="s">
        <v>114</v>
      </c>
      <c r="D2041" s="368">
        <v>5.5</v>
      </c>
      <c r="E2041" s="370">
        <v>0</v>
      </c>
    </row>
    <row r="2042" spans="1:5">
      <c r="A2042" s="369" t="s">
        <v>2810</v>
      </c>
      <c r="B2042" s="366" t="s">
        <v>2811</v>
      </c>
      <c r="C2042" s="367" t="s">
        <v>422</v>
      </c>
      <c r="D2042" s="368">
        <v>5.5</v>
      </c>
      <c r="E2042" s="370">
        <v>0</v>
      </c>
    </row>
    <row r="2043" spans="1:5">
      <c r="A2043" s="369" t="s">
        <v>3007</v>
      </c>
      <c r="B2043" s="366" t="s">
        <v>3008</v>
      </c>
      <c r="C2043" s="367" t="s">
        <v>190</v>
      </c>
      <c r="D2043" s="368">
        <v>5.5</v>
      </c>
      <c r="E2043" s="370">
        <v>0</v>
      </c>
    </row>
    <row r="2044" spans="1:5">
      <c r="A2044" s="369" t="s">
        <v>2802</v>
      </c>
      <c r="B2044" s="366" t="s">
        <v>2803</v>
      </c>
      <c r="C2044" s="367" t="s">
        <v>301</v>
      </c>
      <c r="D2044" s="368">
        <v>5.5</v>
      </c>
      <c r="E2044" s="370">
        <v>0</v>
      </c>
    </row>
    <row r="2045" spans="1:5">
      <c r="A2045" s="369" t="s">
        <v>3025</v>
      </c>
      <c r="B2045" s="366" t="s">
        <v>3026</v>
      </c>
      <c r="C2045" s="367" t="s">
        <v>714</v>
      </c>
      <c r="D2045" s="368">
        <v>5.5</v>
      </c>
      <c r="E2045" s="370">
        <v>0</v>
      </c>
    </row>
    <row r="2046" spans="1:5">
      <c r="A2046" s="369" t="s">
        <v>2862</v>
      </c>
      <c r="B2046" s="366" t="s">
        <v>2863</v>
      </c>
      <c r="C2046" s="367" t="s">
        <v>489</v>
      </c>
      <c r="D2046" s="368">
        <v>4</v>
      </c>
      <c r="E2046" s="370">
        <v>0</v>
      </c>
    </row>
    <row r="2047" spans="1:5">
      <c r="A2047" s="369" t="s">
        <v>3002</v>
      </c>
      <c r="B2047" s="366" t="s">
        <v>3003</v>
      </c>
      <c r="C2047" s="367" t="s">
        <v>3004</v>
      </c>
      <c r="D2047" s="368">
        <v>5</v>
      </c>
      <c r="E2047" s="370">
        <v>0</v>
      </c>
    </row>
    <row r="2048" spans="1:5">
      <c r="A2048" s="369" t="s">
        <v>2860</v>
      </c>
      <c r="B2048" s="366" t="s">
        <v>2861</v>
      </c>
      <c r="C2048" s="367" t="s">
        <v>181</v>
      </c>
      <c r="D2048" s="368">
        <v>5</v>
      </c>
      <c r="E2048" s="370">
        <v>0</v>
      </c>
    </row>
    <row r="2049" spans="1:5">
      <c r="A2049" s="369" t="s">
        <v>2883</v>
      </c>
      <c r="B2049" s="366" t="s">
        <v>2884</v>
      </c>
      <c r="C2049" s="367" t="s">
        <v>378</v>
      </c>
      <c r="D2049" s="368">
        <v>5</v>
      </c>
      <c r="E2049" s="370">
        <v>0</v>
      </c>
    </row>
    <row r="2050" spans="1:5">
      <c r="A2050" s="369" t="s">
        <v>2930</v>
      </c>
      <c r="B2050" s="366" t="s">
        <v>2931</v>
      </c>
      <c r="C2050" s="367" t="s">
        <v>388</v>
      </c>
      <c r="D2050" s="368">
        <v>4.5</v>
      </c>
      <c r="E2050" s="370">
        <v>0</v>
      </c>
    </row>
    <row r="2051" spans="1:5">
      <c r="A2051" s="369" t="s">
        <v>2845</v>
      </c>
      <c r="B2051" s="366" t="s">
        <v>2846</v>
      </c>
      <c r="C2051" s="367" t="s">
        <v>139</v>
      </c>
      <c r="D2051" s="368">
        <v>4.5</v>
      </c>
      <c r="E2051" s="370">
        <v>0</v>
      </c>
    </row>
    <row r="2052" spans="1:5">
      <c r="A2052" s="369" t="s">
        <v>2895</v>
      </c>
      <c r="B2052" s="366" t="s">
        <v>2896</v>
      </c>
      <c r="C2052" s="367" t="s">
        <v>239</v>
      </c>
      <c r="D2052" s="368">
        <v>4.5</v>
      </c>
      <c r="E2052" s="370">
        <v>0</v>
      </c>
    </row>
    <row r="2053" spans="1:5">
      <c r="A2053" s="369" t="s">
        <v>2885</v>
      </c>
      <c r="B2053" s="366" t="s">
        <v>2886</v>
      </c>
      <c r="C2053" s="367" t="s">
        <v>1176</v>
      </c>
      <c r="D2053" s="368">
        <v>4.5</v>
      </c>
      <c r="E2053" s="370">
        <v>0</v>
      </c>
    </row>
    <row r="2054" spans="1:5">
      <c r="A2054" s="369" t="s">
        <v>2832</v>
      </c>
      <c r="B2054" s="366" t="s">
        <v>2833</v>
      </c>
      <c r="C2054" s="367" t="s">
        <v>297</v>
      </c>
      <c r="D2054" s="368">
        <v>4.5</v>
      </c>
      <c r="E2054" s="370">
        <v>0</v>
      </c>
    </row>
    <row r="2055" spans="1:5">
      <c r="A2055" s="369" t="s">
        <v>2956</v>
      </c>
      <c r="B2055" s="366" t="s">
        <v>2957</v>
      </c>
      <c r="C2055" s="367" t="s">
        <v>1831</v>
      </c>
      <c r="D2055" s="368">
        <v>4</v>
      </c>
      <c r="E2055" s="370">
        <v>0</v>
      </c>
    </row>
    <row r="2056" spans="1:5">
      <c r="A2056" s="369" t="s">
        <v>2923</v>
      </c>
      <c r="B2056" s="366" t="s">
        <v>2924</v>
      </c>
      <c r="C2056" s="367" t="s">
        <v>475</v>
      </c>
      <c r="D2056" s="368">
        <v>4</v>
      </c>
      <c r="E2056" s="370">
        <v>0</v>
      </c>
    </row>
    <row r="2057" spans="1:5">
      <c r="A2057" s="369" t="s">
        <v>2849</v>
      </c>
      <c r="B2057" s="366" t="s">
        <v>2850</v>
      </c>
      <c r="C2057" s="367" t="s">
        <v>422</v>
      </c>
      <c r="D2057" s="368">
        <v>4</v>
      </c>
      <c r="E2057" s="370">
        <v>0</v>
      </c>
    </row>
    <row r="2058" spans="1:5">
      <c r="A2058" s="369" t="s">
        <v>2851</v>
      </c>
      <c r="B2058" s="366" t="s">
        <v>2852</v>
      </c>
      <c r="C2058" s="367" t="s">
        <v>422</v>
      </c>
      <c r="D2058" s="368">
        <v>4</v>
      </c>
      <c r="E2058" s="370">
        <v>0</v>
      </c>
    </row>
    <row r="2059" spans="1:5">
      <c r="A2059" s="369" t="s">
        <v>3016</v>
      </c>
      <c r="B2059" s="366" t="s">
        <v>3017</v>
      </c>
      <c r="C2059" s="367" t="s">
        <v>388</v>
      </c>
      <c r="D2059" s="368">
        <v>4</v>
      </c>
      <c r="E2059" s="370">
        <v>0</v>
      </c>
    </row>
    <row r="2060" spans="1:5">
      <c r="A2060" s="369" t="s">
        <v>2898</v>
      </c>
      <c r="B2060" s="366" t="s">
        <v>2899</v>
      </c>
      <c r="C2060" s="367" t="s">
        <v>489</v>
      </c>
      <c r="D2060" s="368">
        <v>4</v>
      </c>
      <c r="E2060" s="370">
        <v>0</v>
      </c>
    </row>
    <row r="2061" spans="1:5">
      <c r="A2061" s="369" t="s">
        <v>3023</v>
      </c>
      <c r="B2061" s="366" t="s">
        <v>3024</v>
      </c>
      <c r="C2061" s="367" t="s">
        <v>714</v>
      </c>
      <c r="D2061" s="368">
        <v>4</v>
      </c>
      <c r="E2061" s="370">
        <v>0</v>
      </c>
    </row>
    <row r="2062" spans="1:5">
      <c r="A2062" s="369" t="s">
        <v>2856</v>
      </c>
      <c r="B2062" s="366" t="s">
        <v>2857</v>
      </c>
      <c r="C2062" s="367" t="s">
        <v>297</v>
      </c>
      <c r="D2062" s="368">
        <v>4</v>
      </c>
      <c r="E2062" s="370">
        <v>0</v>
      </c>
    </row>
    <row r="2063" spans="1:5">
      <c r="A2063" s="369" t="s">
        <v>3131</v>
      </c>
      <c r="B2063" s="366" t="s">
        <v>3132</v>
      </c>
      <c r="C2063" s="367" t="s">
        <v>119</v>
      </c>
      <c r="D2063" s="368">
        <v>4</v>
      </c>
      <c r="E2063" s="370">
        <v>0</v>
      </c>
    </row>
    <row r="2064" spans="1:5">
      <c r="A2064" s="369" t="s">
        <v>2892</v>
      </c>
      <c r="B2064" s="366" t="s">
        <v>2893</v>
      </c>
      <c r="C2064" s="367" t="s">
        <v>319</v>
      </c>
      <c r="D2064" s="368">
        <v>3.5</v>
      </c>
      <c r="E2064" s="370">
        <v>0</v>
      </c>
    </row>
    <row r="2065" spans="1:5">
      <c r="A2065" s="369" t="s">
        <v>2901</v>
      </c>
      <c r="B2065" s="366" t="s">
        <v>2902</v>
      </c>
      <c r="C2065" s="367" t="s">
        <v>1176</v>
      </c>
      <c r="D2065" s="368">
        <v>3.5</v>
      </c>
      <c r="E2065" s="370">
        <v>0</v>
      </c>
    </row>
    <row r="2066" spans="1:5">
      <c r="A2066" s="369" t="s">
        <v>2865</v>
      </c>
      <c r="B2066" s="366" t="s">
        <v>2866</v>
      </c>
      <c r="C2066" s="367" t="s">
        <v>405</v>
      </c>
      <c r="D2066" s="368">
        <v>3.5</v>
      </c>
      <c r="E2066" s="370">
        <v>0</v>
      </c>
    </row>
    <row r="2067" spans="1:5">
      <c r="A2067" s="369" t="s">
        <v>2934</v>
      </c>
      <c r="B2067" s="366" t="s">
        <v>2935</v>
      </c>
      <c r="C2067" s="367" t="s">
        <v>381</v>
      </c>
      <c r="D2067" s="368">
        <v>3.5</v>
      </c>
      <c r="E2067" s="370">
        <v>0</v>
      </c>
    </row>
    <row r="2068" spans="1:5">
      <c r="A2068" s="369" t="s">
        <v>2868</v>
      </c>
      <c r="B2068" s="366" t="s">
        <v>2869</v>
      </c>
      <c r="C2068" s="367" t="s">
        <v>4370</v>
      </c>
      <c r="D2068" s="368">
        <v>3.5</v>
      </c>
      <c r="E2068" s="370">
        <v>0</v>
      </c>
    </row>
    <row r="2069" spans="1:5">
      <c r="A2069" s="369" t="s">
        <v>2872</v>
      </c>
      <c r="B2069" s="366" t="s">
        <v>2873</v>
      </c>
      <c r="C2069" s="367" t="s">
        <v>405</v>
      </c>
      <c r="D2069" s="368">
        <v>3.5</v>
      </c>
      <c r="E2069" s="370">
        <v>0</v>
      </c>
    </row>
    <row r="2070" spans="1:5">
      <c r="A2070" s="369" t="s">
        <v>2875</v>
      </c>
      <c r="B2070" s="366" t="s">
        <v>2876</v>
      </c>
      <c r="C2070" s="367" t="s">
        <v>4370</v>
      </c>
      <c r="D2070" s="368">
        <v>3.5</v>
      </c>
      <c r="E2070" s="370">
        <v>0</v>
      </c>
    </row>
    <row r="2071" spans="1:5">
      <c r="A2071" s="369" t="s">
        <v>2877</v>
      </c>
      <c r="B2071" s="366" t="s">
        <v>2878</v>
      </c>
      <c r="C2071" s="367" t="s">
        <v>405</v>
      </c>
      <c r="D2071" s="368">
        <v>3.5</v>
      </c>
      <c r="E2071" s="370">
        <v>0</v>
      </c>
    </row>
    <row r="2072" spans="1:5">
      <c r="A2072" s="369" t="s">
        <v>2879</v>
      </c>
      <c r="B2072" s="366" t="s">
        <v>2880</v>
      </c>
      <c r="C2072" s="367" t="s">
        <v>405</v>
      </c>
      <c r="D2072" s="368">
        <v>3.5</v>
      </c>
      <c r="E2072" s="370">
        <v>0</v>
      </c>
    </row>
    <row r="2073" spans="1:5">
      <c r="A2073" s="369" t="s">
        <v>2967</v>
      </c>
      <c r="B2073" s="366" t="s">
        <v>2968</v>
      </c>
      <c r="C2073" s="367" t="s">
        <v>475</v>
      </c>
      <c r="D2073" s="368">
        <v>3.5</v>
      </c>
      <c r="E2073" s="370">
        <v>0</v>
      </c>
    </row>
    <row r="2074" spans="1:5">
      <c r="A2074" s="369" t="s">
        <v>2881</v>
      </c>
      <c r="B2074" s="366" t="s">
        <v>2882</v>
      </c>
      <c r="C2074" s="367" t="s">
        <v>1267</v>
      </c>
      <c r="D2074" s="368">
        <v>3.5</v>
      </c>
      <c r="E2074" s="370">
        <v>0</v>
      </c>
    </row>
    <row r="2075" spans="1:5">
      <c r="A2075" s="369" t="s">
        <v>3010</v>
      </c>
      <c r="B2075" s="366" t="s">
        <v>3011</v>
      </c>
      <c r="C2075" s="367" t="s">
        <v>227</v>
      </c>
      <c r="D2075" s="368">
        <v>1</v>
      </c>
      <c r="E2075" s="370">
        <v>0</v>
      </c>
    </row>
    <row r="2076" spans="1:5">
      <c r="A2076" s="369" t="s">
        <v>3014</v>
      </c>
      <c r="B2076" s="366" t="s">
        <v>3015</v>
      </c>
      <c r="C2076" s="367" t="s">
        <v>2736</v>
      </c>
      <c r="D2076" s="368">
        <v>3</v>
      </c>
      <c r="E2076" s="370">
        <v>0</v>
      </c>
    </row>
    <row r="2077" spans="1:5">
      <c r="A2077" s="369" t="s">
        <v>3018</v>
      </c>
      <c r="B2077" s="366" t="s">
        <v>3019</v>
      </c>
      <c r="C2077" s="367" t="s">
        <v>2117</v>
      </c>
      <c r="D2077" s="368">
        <v>2</v>
      </c>
      <c r="E2077" s="370">
        <v>0</v>
      </c>
    </row>
    <row r="2078" spans="1:5">
      <c r="A2078" s="369" t="s">
        <v>2916</v>
      </c>
      <c r="B2078" s="366" t="s">
        <v>2917</v>
      </c>
      <c r="C2078" s="367" t="s">
        <v>617</v>
      </c>
      <c r="D2078" s="368">
        <v>3</v>
      </c>
      <c r="E2078" s="370">
        <v>0</v>
      </c>
    </row>
    <row r="2079" spans="1:5">
      <c r="A2079" s="369" t="s">
        <v>2918</v>
      </c>
      <c r="B2079" s="366" t="s">
        <v>2919</v>
      </c>
      <c r="C2079" s="367" t="s">
        <v>840</v>
      </c>
      <c r="D2079" s="368">
        <v>3</v>
      </c>
      <c r="E2079" s="370">
        <v>0</v>
      </c>
    </row>
    <row r="2080" spans="1:5">
      <c r="A2080" s="369" t="s">
        <v>5091</v>
      </c>
      <c r="B2080" s="366" t="s">
        <v>4421</v>
      </c>
      <c r="C2080" s="367" t="s">
        <v>190</v>
      </c>
      <c r="D2080" s="368">
        <v>2.5</v>
      </c>
      <c r="E2080" s="370">
        <v>0</v>
      </c>
    </row>
    <row r="2081" spans="1:5">
      <c r="A2081" s="369" t="s">
        <v>2936</v>
      </c>
      <c r="B2081" s="366" t="s">
        <v>2937</v>
      </c>
      <c r="C2081" s="367" t="s">
        <v>2621</v>
      </c>
      <c r="D2081" s="368">
        <v>2.5</v>
      </c>
      <c r="E2081" s="370">
        <v>0</v>
      </c>
    </row>
    <row r="2082" spans="1:5">
      <c r="A2082" s="369" t="s">
        <v>3000</v>
      </c>
      <c r="B2082" s="366" t="s">
        <v>3001</v>
      </c>
      <c r="C2082" s="367" t="s">
        <v>224</v>
      </c>
      <c r="D2082" s="368">
        <v>2.5</v>
      </c>
      <c r="E2082" s="370">
        <v>0</v>
      </c>
    </row>
    <row r="2083" spans="1:5">
      <c r="A2083" s="369" t="s">
        <v>3055</v>
      </c>
      <c r="B2083" s="366" t="s">
        <v>3056</v>
      </c>
      <c r="C2083" s="367" t="s">
        <v>340</v>
      </c>
      <c r="D2083" s="368">
        <v>2.5</v>
      </c>
      <c r="E2083" s="370">
        <v>0</v>
      </c>
    </row>
    <row r="2084" spans="1:5">
      <c r="A2084" s="369" t="s">
        <v>2913</v>
      </c>
      <c r="B2084" s="366" t="s">
        <v>2914</v>
      </c>
      <c r="C2084" s="367" t="s">
        <v>530</v>
      </c>
      <c r="D2084" s="368">
        <v>2.5</v>
      </c>
      <c r="E2084" s="370">
        <v>0</v>
      </c>
    </row>
    <row r="2085" spans="1:5">
      <c r="A2085" s="369" t="s">
        <v>2961</v>
      </c>
      <c r="B2085" s="366" t="s">
        <v>2962</v>
      </c>
      <c r="C2085" s="367" t="s">
        <v>103</v>
      </c>
      <c r="D2085" s="368">
        <v>2.5</v>
      </c>
      <c r="E2085" s="370">
        <v>0</v>
      </c>
    </row>
    <row r="2086" spans="1:5">
      <c r="A2086" s="369" t="s">
        <v>3142</v>
      </c>
      <c r="B2086" s="366" t="s">
        <v>3143</v>
      </c>
      <c r="C2086" s="367" t="s">
        <v>714</v>
      </c>
      <c r="D2086" s="368">
        <v>2.5</v>
      </c>
      <c r="E2086" s="370">
        <v>0</v>
      </c>
    </row>
    <row r="2087" spans="1:5">
      <c r="A2087" s="369" t="s">
        <v>2963</v>
      </c>
      <c r="B2087" s="366" t="s">
        <v>2964</v>
      </c>
      <c r="C2087" s="367" t="s">
        <v>222</v>
      </c>
      <c r="D2087" s="368">
        <v>2.5</v>
      </c>
      <c r="E2087" s="370">
        <v>0</v>
      </c>
    </row>
    <row r="2088" spans="1:5">
      <c r="A2088" s="369" t="s">
        <v>2965</v>
      </c>
      <c r="B2088" s="366" t="s">
        <v>2966</v>
      </c>
      <c r="C2088" s="367" t="s">
        <v>568</v>
      </c>
      <c r="D2088" s="368">
        <v>2.5</v>
      </c>
      <c r="E2088" s="370">
        <v>0</v>
      </c>
    </row>
    <row r="2089" spans="1:5">
      <c r="A2089" s="369" t="s">
        <v>3029</v>
      </c>
      <c r="B2089" s="366" t="s">
        <v>3030</v>
      </c>
      <c r="C2089" s="367" t="s">
        <v>334</v>
      </c>
      <c r="D2089" s="368">
        <v>2.5</v>
      </c>
      <c r="E2089" s="370">
        <v>0</v>
      </c>
    </row>
    <row r="2090" spans="1:5">
      <c r="A2090" s="369" t="s">
        <v>2932</v>
      </c>
      <c r="B2090" s="366" t="s">
        <v>2933</v>
      </c>
      <c r="C2090" s="367" t="s">
        <v>190</v>
      </c>
      <c r="D2090" s="368">
        <v>2</v>
      </c>
      <c r="E2090" s="370">
        <v>0</v>
      </c>
    </row>
    <row r="2091" spans="1:5">
      <c r="A2091" s="369" t="s">
        <v>2951</v>
      </c>
      <c r="B2091" s="366" t="s">
        <v>2952</v>
      </c>
      <c r="C2091" s="367" t="s">
        <v>1333</v>
      </c>
      <c r="D2091" s="368">
        <v>2</v>
      </c>
      <c r="E2091" s="370">
        <v>0</v>
      </c>
    </row>
    <row r="2092" spans="1:5">
      <c r="A2092" s="369" t="s">
        <v>3049</v>
      </c>
      <c r="B2092" s="366" t="s">
        <v>3050</v>
      </c>
      <c r="C2092" s="367" t="s">
        <v>3051</v>
      </c>
      <c r="D2092" s="368">
        <v>2</v>
      </c>
      <c r="E2092" s="370">
        <v>0</v>
      </c>
    </row>
    <row r="2093" spans="1:5">
      <c r="A2093" s="369" t="s">
        <v>2958</v>
      </c>
      <c r="B2093" s="366" t="s">
        <v>2959</v>
      </c>
      <c r="C2093" s="367" t="s">
        <v>319</v>
      </c>
      <c r="D2093" s="368">
        <v>2</v>
      </c>
      <c r="E2093" s="370">
        <v>0</v>
      </c>
    </row>
    <row r="2094" spans="1:5">
      <c r="A2094" s="369" t="s">
        <v>2938</v>
      </c>
      <c r="B2094" s="366" t="s">
        <v>2939</v>
      </c>
      <c r="C2094" s="367" t="s">
        <v>573</v>
      </c>
      <c r="D2094" s="368">
        <v>2</v>
      </c>
      <c r="E2094" s="370">
        <v>0</v>
      </c>
    </row>
    <row r="2095" spans="1:5">
      <c r="A2095" s="369" t="s">
        <v>2941</v>
      </c>
      <c r="B2095" s="366" t="s">
        <v>2942</v>
      </c>
      <c r="C2095" s="367" t="s">
        <v>107</v>
      </c>
      <c r="D2095" s="368">
        <v>2</v>
      </c>
      <c r="E2095" s="370">
        <v>0</v>
      </c>
    </row>
    <row r="2096" spans="1:5">
      <c r="A2096" s="369" t="s">
        <v>3053</v>
      </c>
      <c r="B2096" s="366" t="s">
        <v>3054</v>
      </c>
      <c r="C2096" s="367" t="s">
        <v>227</v>
      </c>
      <c r="D2096" s="368">
        <v>2</v>
      </c>
      <c r="E2096" s="370">
        <v>0</v>
      </c>
    </row>
    <row r="2097" spans="1:5">
      <c r="A2097" s="369" t="s">
        <v>2944</v>
      </c>
      <c r="B2097" s="366" t="s">
        <v>2945</v>
      </c>
      <c r="C2097" s="367" t="s">
        <v>196</v>
      </c>
      <c r="D2097" s="368">
        <v>2</v>
      </c>
      <c r="E2097" s="370">
        <v>0</v>
      </c>
    </row>
    <row r="2098" spans="1:5">
      <c r="A2098" s="369" t="s">
        <v>3027</v>
      </c>
      <c r="B2098" s="366" t="s">
        <v>3028</v>
      </c>
      <c r="C2098" s="367" t="s">
        <v>2736</v>
      </c>
      <c r="D2098" s="368">
        <v>2</v>
      </c>
      <c r="E2098" s="370">
        <v>0</v>
      </c>
    </row>
    <row r="2099" spans="1:5">
      <c r="A2099" s="369" t="s">
        <v>2970</v>
      </c>
      <c r="B2099" s="366" t="s">
        <v>1589</v>
      </c>
      <c r="C2099" s="367" t="s">
        <v>103</v>
      </c>
      <c r="D2099" s="368">
        <v>2</v>
      </c>
      <c r="E2099" s="370">
        <v>0</v>
      </c>
    </row>
    <row r="2100" spans="1:5">
      <c r="A2100" s="369" t="s">
        <v>3062</v>
      </c>
      <c r="B2100" s="366" t="s">
        <v>3063</v>
      </c>
      <c r="C2100" s="367" t="s">
        <v>542</v>
      </c>
      <c r="D2100" s="368">
        <v>2</v>
      </c>
      <c r="E2100" s="370">
        <v>0</v>
      </c>
    </row>
    <row r="2101" spans="1:5">
      <c r="A2101" s="369" t="s">
        <v>2948</v>
      </c>
      <c r="B2101" s="366" t="s">
        <v>2949</v>
      </c>
      <c r="C2101" s="367" t="s">
        <v>196</v>
      </c>
      <c r="D2101" s="368">
        <v>2</v>
      </c>
      <c r="E2101" s="370">
        <v>0</v>
      </c>
    </row>
    <row r="2102" spans="1:5">
      <c r="A2102" s="369" t="s">
        <v>3064</v>
      </c>
      <c r="B2102" s="366" t="s">
        <v>3065</v>
      </c>
      <c r="C2102" s="367" t="s">
        <v>542</v>
      </c>
      <c r="D2102" s="368">
        <v>2</v>
      </c>
      <c r="E2102" s="370">
        <v>0</v>
      </c>
    </row>
    <row r="2103" spans="1:5">
      <c r="A2103" s="369" t="s">
        <v>2971</v>
      </c>
      <c r="B2103" s="366" t="s">
        <v>2972</v>
      </c>
      <c r="C2103" s="367" t="s">
        <v>107</v>
      </c>
      <c r="D2103" s="368">
        <v>1.5</v>
      </c>
      <c r="E2103" s="370">
        <v>0</v>
      </c>
    </row>
    <row r="2104" spans="1:5">
      <c r="A2104" s="369" t="s">
        <v>2973</v>
      </c>
      <c r="B2104" s="366" t="s">
        <v>2974</v>
      </c>
      <c r="C2104" s="367" t="s">
        <v>2975</v>
      </c>
      <c r="D2104" s="368">
        <v>1.5</v>
      </c>
      <c r="E2104" s="370">
        <v>0</v>
      </c>
    </row>
    <row r="2105" spans="1:5">
      <c r="A2105" s="369" t="s">
        <v>2976</v>
      </c>
      <c r="B2105" s="366" t="s">
        <v>2977</v>
      </c>
      <c r="C2105" s="367" t="s">
        <v>2975</v>
      </c>
      <c r="D2105" s="368">
        <v>1.5</v>
      </c>
      <c r="E2105" s="370">
        <v>0</v>
      </c>
    </row>
    <row r="2106" spans="1:5">
      <c r="A2106" s="369" t="s">
        <v>2978</v>
      </c>
      <c r="B2106" s="366" t="s">
        <v>2979</v>
      </c>
      <c r="C2106" s="367" t="s">
        <v>556</v>
      </c>
      <c r="D2106" s="368">
        <v>1.5</v>
      </c>
      <c r="E2106" s="370">
        <v>0</v>
      </c>
    </row>
    <row r="2107" spans="1:5">
      <c r="A2107" s="369" t="s">
        <v>2980</v>
      </c>
      <c r="B2107" s="366" t="s">
        <v>2981</v>
      </c>
      <c r="C2107" s="367" t="s">
        <v>542</v>
      </c>
      <c r="D2107" s="368">
        <v>1.5</v>
      </c>
      <c r="E2107" s="370">
        <v>0</v>
      </c>
    </row>
    <row r="2108" spans="1:5">
      <c r="A2108" s="369" t="s">
        <v>2982</v>
      </c>
      <c r="B2108" s="366" t="s">
        <v>2983</v>
      </c>
      <c r="C2108" s="367" t="s">
        <v>2736</v>
      </c>
      <c r="D2108" s="368">
        <v>1.5</v>
      </c>
      <c r="E2108" s="370">
        <v>0</v>
      </c>
    </row>
    <row r="2109" spans="1:5">
      <c r="A2109" s="369" t="s">
        <v>2984</v>
      </c>
      <c r="B2109" s="366" t="s">
        <v>2985</v>
      </c>
      <c r="C2109" s="367" t="s">
        <v>319</v>
      </c>
      <c r="D2109" s="368">
        <v>1.5</v>
      </c>
      <c r="E2109" s="370">
        <v>0</v>
      </c>
    </row>
    <row r="2110" spans="1:5">
      <c r="A2110" s="369" t="s">
        <v>2986</v>
      </c>
      <c r="B2110" s="366" t="s">
        <v>2987</v>
      </c>
      <c r="C2110" s="367" t="s">
        <v>1267</v>
      </c>
      <c r="D2110" s="368">
        <v>1.5</v>
      </c>
      <c r="E2110" s="370">
        <v>0</v>
      </c>
    </row>
    <row r="2111" spans="1:5">
      <c r="A2111" s="369" t="s">
        <v>2988</v>
      </c>
      <c r="B2111" s="366" t="s">
        <v>2989</v>
      </c>
      <c r="C2111" s="367" t="s">
        <v>222</v>
      </c>
      <c r="D2111" s="368">
        <v>1.5</v>
      </c>
      <c r="E2111" s="370">
        <v>0</v>
      </c>
    </row>
    <row r="2112" spans="1:5">
      <c r="A2112" s="369" t="s">
        <v>2990</v>
      </c>
      <c r="B2112" s="366" t="s">
        <v>2991</v>
      </c>
      <c r="C2112" s="367" t="s">
        <v>334</v>
      </c>
      <c r="D2112" s="368">
        <v>1.5</v>
      </c>
      <c r="E2112" s="370">
        <v>0</v>
      </c>
    </row>
    <row r="2113" spans="1:5">
      <c r="A2113" s="369" t="s">
        <v>2992</v>
      </c>
      <c r="B2113" s="366" t="s">
        <v>2993</v>
      </c>
      <c r="C2113" s="367" t="s">
        <v>331</v>
      </c>
      <c r="D2113" s="368">
        <v>1.5</v>
      </c>
      <c r="E2113" s="370">
        <v>0</v>
      </c>
    </row>
    <row r="2114" spans="1:5">
      <c r="A2114" s="369" t="s">
        <v>2994</v>
      </c>
      <c r="B2114" s="366" t="s">
        <v>2995</v>
      </c>
      <c r="C2114" s="367" t="s">
        <v>172</v>
      </c>
      <c r="D2114" s="368">
        <v>1.5</v>
      </c>
      <c r="E2114" s="370">
        <v>0</v>
      </c>
    </row>
    <row r="2115" spans="1:5">
      <c r="A2115" s="369" t="s">
        <v>2998</v>
      </c>
      <c r="B2115" s="366" t="s">
        <v>2999</v>
      </c>
      <c r="C2115" s="367" t="s">
        <v>217</v>
      </c>
      <c r="D2115" s="368">
        <v>1.5</v>
      </c>
      <c r="E2115" s="370">
        <v>0</v>
      </c>
    </row>
    <row r="2116" spans="1:5">
      <c r="A2116" s="369" t="s">
        <v>3068</v>
      </c>
      <c r="B2116" s="366" t="s">
        <v>1714</v>
      </c>
      <c r="C2116" s="367" t="s">
        <v>149</v>
      </c>
      <c r="D2116" s="368">
        <v>1.5</v>
      </c>
      <c r="E2116" s="370">
        <v>0</v>
      </c>
    </row>
    <row r="2117" spans="1:5">
      <c r="A2117" s="369" t="s">
        <v>3031</v>
      </c>
      <c r="B2117" s="366" t="s">
        <v>3032</v>
      </c>
      <c r="C2117" s="367" t="s">
        <v>287</v>
      </c>
      <c r="D2117" s="368">
        <v>1.5</v>
      </c>
      <c r="E2117" s="370">
        <v>0</v>
      </c>
    </row>
    <row r="2118" spans="1:5">
      <c r="A2118" s="369" t="s">
        <v>3034</v>
      </c>
      <c r="B2118" s="366" t="s">
        <v>3035</v>
      </c>
      <c r="C2118" s="367" t="s">
        <v>287</v>
      </c>
      <c r="D2118" s="368">
        <v>1.5</v>
      </c>
      <c r="E2118" s="370">
        <v>0</v>
      </c>
    </row>
    <row r="2119" spans="1:5">
      <c r="A2119" s="369" t="s">
        <v>3036</v>
      </c>
      <c r="B2119" s="366" t="s">
        <v>3037</v>
      </c>
      <c r="C2119" s="367" t="s">
        <v>239</v>
      </c>
      <c r="D2119" s="368">
        <v>1.5</v>
      </c>
      <c r="E2119" s="370">
        <v>0</v>
      </c>
    </row>
    <row r="2120" spans="1:5">
      <c r="A2120" s="369" t="s">
        <v>3038</v>
      </c>
      <c r="B2120" s="366" t="s">
        <v>3039</v>
      </c>
      <c r="C2120" s="367" t="s">
        <v>243</v>
      </c>
      <c r="D2120" s="368">
        <v>1.5</v>
      </c>
      <c r="E2120" s="370">
        <v>0</v>
      </c>
    </row>
    <row r="2121" spans="1:5">
      <c r="A2121" s="369" t="s">
        <v>3125</v>
      </c>
      <c r="B2121" s="366" t="s">
        <v>3126</v>
      </c>
      <c r="C2121" s="367" t="s">
        <v>860</v>
      </c>
      <c r="D2121" s="368">
        <v>1.5</v>
      </c>
      <c r="E2121" s="370">
        <v>0</v>
      </c>
    </row>
    <row r="2122" spans="1:5">
      <c r="A2122" s="369" t="s">
        <v>3041</v>
      </c>
      <c r="B2122" s="366" t="s">
        <v>3042</v>
      </c>
      <c r="C2122" s="367" t="s">
        <v>3043</v>
      </c>
      <c r="D2122" s="368">
        <v>1.5</v>
      </c>
      <c r="E2122" s="370">
        <v>0</v>
      </c>
    </row>
    <row r="2123" spans="1:5">
      <c r="A2123" s="369" t="s">
        <v>3070</v>
      </c>
      <c r="B2123" s="366" t="s">
        <v>3071</v>
      </c>
      <c r="C2123" s="367" t="s">
        <v>601</v>
      </c>
      <c r="D2123" s="368">
        <v>1</v>
      </c>
      <c r="E2123" s="370">
        <v>0</v>
      </c>
    </row>
    <row r="2124" spans="1:5">
      <c r="A2124" s="369" t="s">
        <v>3074</v>
      </c>
      <c r="B2124" s="366" t="s">
        <v>3075</v>
      </c>
      <c r="C2124" s="367" t="s">
        <v>4369</v>
      </c>
      <c r="D2124" s="368">
        <v>1</v>
      </c>
      <c r="E2124" s="370">
        <v>0</v>
      </c>
    </row>
    <row r="2125" spans="1:5">
      <c r="A2125" s="369" t="s">
        <v>3076</v>
      </c>
      <c r="B2125" s="366" t="s">
        <v>3077</v>
      </c>
      <c r="C2125" s="367" t="s">
        <v>4369</v>
      </c>
      <c r="D2125" s="368">
        <v>1</v>
      </c>
      <c r="E2125" s="370">
        <v>0</v>
      </c>
    </row>
    <row r="2126" spans="1:5">
      <c r="A2126" s="369" t="s">
        <v>3078</v>
      </c>
      <c r="B2126" s="366" t="s">
        <v>3079</v>
      </c>
      <c r="C2126" s="367" t="s">
        <v>334</v>
      </c>
      <c r="D2126" s="368">
        <v>1</v>
      </c>
      <c r="E2126" s="370">
        <v>0</v>
      </c>
    </row>
    <row r="2127" spans="1:5">
      <c r="A2127" s="369" t="s">
        <v>3080</v>
      </c>
      <c r="B2127" s="366" t="s">
        <v>3081</v>
      </c>
      <c r="C2127" s="367" t="s">
        <v>243</v>
      </c>
      <c r="D2127" s="368">
        <v>1</v>
      </c>
      <c r="E2127" s="370">
        <v>0</v>
      </c>
    </row>
    <row r="2128" spans="1:5">
      <c r="A2128" s="369" t="s">
        <v>3148</v>
      </c>
      <c r="B2128" s="366" t="s">
        <v>3149</v>
      </c>
      <c r="C2128" s="367" t="s">
        <v>475</v>
      </c>
      <c r="D2128" s="368">
        <v>0</v>
      </c>
      <c r="E2128" s="370">
        <v>0</v>
      </c>
    </row>
    <row r="2129" spans="1:5">
      <c r="A2129" s="369" t="s">
        <v>3085</v>
      </c>
      <c r="B2129" s="366" t="s">
        <v>3086</v>
      </c>
      <c r="C2129" s="367" t="s">
        <v>717</v>
      </c>
      <c r="D2129" s="368">
        <v>1</v>
      </c>
      <c r="E2129" s="370">
        <v>0</v>
      </c>
    </row>
    <row r="2130" spans="1:5">
      <c r="A2130" s="369" t="s">
        <v>3088</v>
      </c>
      <c r="B2130" s="366" t="s">
        <v>3089</v>
      </c>
      <c r="C2130" s="367" t="s">
        <v>2736</v>
      </c>
      <c r="D2130" s="368">
        <v>1</v>
      </c>
      <c r="E2130" s="370">
        <v>0</v>
      </c>
    </row>
    <row r="2131" spans="1:5">
      <c r="A2131" s="369" t="s">
        <v>3093</v>
      </c>
      <c r="B2131" s="366" t="s">
        <v>3094</v>
      </c>
      <c r="C2131" s="367" t="s">
        <v>334</v>
      </c>
      <c r="D2131" s="368">
        <v>1</v>
      </c>
      <c r="E2131" s="370">
        <v>0</v>
      </c>
    </row>
    <row r="2132" spans="1:5">
      <c r="A2132" s="369" t="s">
        <v>3095</v>
      </c>
      <c r="B2132" s="366" t="s">
        <v>3096</v>
      </c>
      <c r="C2132" s="367" t="s">
        <v>334</v>
      </c>
      <c r="D2132" s="368">
        <v>1</v>
      </c>
      <c r="E2132" s="370">
        <v>0</v>
      </c>
    </row>
    <row r="2133" spans="1:5">
      <c r="A2133" s="369" t="s">
        <v>3097</v>
      </c>
      <c r="B2133" s="366" t="s">
        <v>3098</v>
      </c>
      <c r="C2133" s="367" t="s">
        <v>475</v>
      </c>
      <c r="D2133" s="368">
        <v>1</v>
      </c>
      <c r="E2133" s="370">
        <v>0</v>
      </c>
    </row>
    <row r="2134" spans="1:5">
      <c r="A2134" s="369" t="s">
        <v>3099</v>
      </c>
      <c r="B2134" s="366" t="s">
        <v>3100</v>
      </c>
      <c r="C2134" s="367" t="s">
        <v>719</v>
      </c>
      <c r="D2134" s="368">
        <v>1</v>
      </c>
      <c r="E2134" s="370">
        <v>0</v>
      </c>
    </row>
    <row r="2135" spans="1:5">
      <c r="A2135" s="369" t="s">
        <v>3101</v>
      </c>
      <c r="B2135" s="366" t="s">
        <v>3102</v>
      </c>
      <c r="C2135" s="367" t="s">
        <v>719</v>
      </c>
      <c r="D2135" s="368">
        <v>1</v>
      </c>
      <c r="E2135" s="370">
        <v>0</v>
      </c>
    </row>
    <row r="2136" spans="1:5">
      <c r="A2136" s="369" t="s">
        <v>3103</v>
      </c>
      <c r="B2136" s="366" t="s">
        <v>3104</v>
      </c>
      <c r="C2136" s="367" t="s">
        <v>227</v>
      </c>
      <c r="D2136" s="368">
        <v>1</v>
      </c>
      <c r="E2136" s="370">
        <v>0</v>
      </c>
    </row>
    <row r="2137" spans="1:5">
      <c r="A2137" s="369" t="s">
        <v>3105</v>
      </c>
      <c r="B2137" s="366" t="s">
        <v>3106</v>
      </c>
      <c r="C2137" s="367" t="s">
        <v>882</v>
      </c>
      <c r="D2137" s="368">
        <v>1</v>
      </c>
      <c r="E2137" s="370">
        <v>0</v>
      </c>
    </row>
    <row r="2138" spans="1:5">
      <c r="A2138" s="369" t="s">
        <v>3107</v>
      </c>
      <c r="B2138" s="366" t="s">
        <v>3108</v>
      </c>
      <c r="C2138" s="367" t="s">
        <v>467</v>
      </c>
      <c r="D2138" s="368">
        <v>1</v>
      </c>
      <c r="E2138" s="370">
        <v>0</v>
      </c>
    </row>
    <row r="2139" spans="1:5">
      <c r="A2139" s="369" t="s">
        <v>3110</v>
      </c>
      <c r="B2139" s="366" t="s">
        <v>3111</v>
      </c>
      <c r="C2139" s="367" t="s">
        <v>4369</v>
      </c>
      <c r="D2139" s="368">
        <v>1</v>
      </c>
      <c r="E2139" s="370">
        <v>0</v>
      </c>
    </row>
    <row r="2140" spans="1:5">
      <c r="A2140" s="369" t="s">
        <v>3059</v>
      </c>
      <c r="B2140" s="366" t="s">
        <v>3060</v>
      </c>
      <c r="C2140" s="367" t="s">
        <v>753</v>
      </c>
      <c r="D2140" s="368">
        <v>1</v>
      </c>
      <c r="E2140" s="370">
        <v>0</v>
      </c>
    </row>
    <row r="2141" spans="1:5">
      <c r="A2141" s="369" t="s">
        <v>3113</v>
      </c>
      <c r="B2141" s="366" t="s">
        <v>3114</v>
      </c>
      <c r="C2141" s="367" t="s">
        <v>692</v>
      </c>
      <c r="D2141" s="368">
        <v>1</v>
      </c>
      <c r="E2141" s="370">
        <v>0</v>
      </c>
    </row>
    <row r="2142" spans="1:5">
      <c r="A2142" s="369" t="s">
        <v>3115</v>
      </c>
      <c r="B2142" s="366" t="s">
        <v>3116</v>
      </c>
      <c r="C2142" s="367" t="s">
        <v>292</v>
      </c>
      <c r="D2142" s="368">
        <v>1</v>
      </c>
      <c r="E2142" s="370">
        <v>0</v>
      </c>
    </row>
    <row r="2143" spans="1:5">
      <c r="A2143" s="369" t="s">
        <v>3117</v>
      </c>
      <c r="B2143" s="366" t="s">
        <v>3118</v>
      </c>
      <c r="C2143" s="367" t="s">
        <v>542</v>
      </c>
      <c r="D2143" s="368">
        <v>1</v>
      </c>
      <c r="E2143" s="370">
        <v>0</v>
      </c>
    </row>
    <row r="2144" spans="1:5">
      <c r="A2144" s="369" t="s">
        <v>3151</v>
      </c>
      <c r="B2144" s="366" t="s">
        <v>3152</v>
      </c>
      <c r="C2144" s="367" t="s">
        <v>1831</v>
      </c>
      <c r="D2144" s="368">
        <v>0</v>
      </c>
      <c r="E2144" s="370">
        <v>0</v>
      </c>
    </row>
    <row r="2145" spans="1:5">
      <c r="A2145" s="369" t="s">
        <v>3119</v>
      </c>
      <c r="B2145" s="366" t="s">
        <v>3120</v>
      </c>
      <c r="C2145" s="367" t="s">
        <v>774</v>
      </c>
      <c r="D2145" s="368">
        <v>1</v>
      </c>
      <c r="E2145" s="370">
        <v>0</v>
      </c>
    </row>
    <row r="2146" spans="1:5">
      <c r="A2146" s="369" t="s">
        <v>3121</v>
      </c>
      <c r="B2146" s="366" t="s">
        <v>3122</v>
      </c>
      <c r="C2146" s="367" t="s">
        <v>334</v>
      </c>
      <c r="D2146" s="368">
        <v>1</v>
      </c>
      <c r="E2146" s="370">
        <v>0</v>
      </c>
    </row>
    <row r="2147" spans="1:5">
      <c r="A2147" s="369" t="s">
        <v>3066</v>
      </c>
      <c r="B2147" s="366" t="s">
        <v>3067</v>
      </c>
      <c r="C2147" s="367" t="s">
        <v>3043</v>
      </c>
      <c r="D2147" s="368">
        <v>1</v>
      </c>
      <c r="E2147" s="370">
        <v>0</v>
      </c>
    </row>
    <row r="2148" spans="1:5">
      <c r="A2148" s="369" t="s">
        <v>3145</v>
      </c>
      <c r="B2148" s="366" t="s">
        <v>3146</v>
      </c>
      <c r="C2148" s="367" t="s">
        <v>3147</v>
      </c>
      <c r="D2148" s="368">
        <v>0</v>
      </c>
      <c r="E2148" s="370">
        <v>0</v>
      </c>
    </row>
    <row r="2149" spans="1:5">
      <c r="A2149" s="369" t="s">
        <v>3090</v>
      </c>
      <c r="B2149" s="366" t="s">
        <v>3091</v>
      </c>
      <c r="C2149" s="367" t="s">
        <v>344</v>
      </c>
      <c r="D2149" s="368">
        <v>0.5</v>
      </c>
      <c r="E2149" s="370">
        <v>0</v>
      </c>
    </row>
    <row r="2150" spans="1:5">
      <c r="A2150" s="369" t="s">
        <v>3129</v>
      </c>
      <c r="B2150" s="366" t="s">
        <v>3130</v>
      </c>
      <c r="C2150" s="367" t="s">
        <v>222</v>
      </c>
      <c r="D2150" s="368">
        <v>0.5</v>
      </c>
      <c r="E2150" s="370">
        <v>0</v>
      </c>
    </row>
    <row r="2151" spans="1:5">
      <c r="A2151" s="369" t="s">
        <v>3133</v>
      </c>
      <c r="B2151" s="366" t="s">
        <v>1790</v>
      </c>
      <c r="C2151" s="367" t="s">
        <v>577</v>
      </c>
      <c r="D2151" s="368">
        <v>0.5</v>
      </c>
      <c r="E2151" s="370">
        <v>0</v>
      </c>
    </row>
    <row r="2152" spans="1:5">
      <c r="A2152" s="369" t="s">
        <v>3135</v>
      </c>
      <c r="B2152" s="366" t="s">
        <v>3136</v>
      </c>
      <c r="C2152" s="367" t="s">
        <v>114</v>
      </c>
      <c r="D2152" s="368">
        <v>0</v>
      </c>
      <c r="E2152" s="370">
        <v>0</v>
      </c>
    </row>
    <row r="2153" spans="1:5">
      <c r="A2153" s="369" t="s">
        <v>3137</v>
      </c>
      <c r="B2153" s="366" t="s">
        <v>3138</v>
      </c>
      <c r="C2153" s="367" t="s">
        <v>695</v>
      </c>
      <c r="D2153" s="368">
        <v>0</v>
      </c>
      <c r="E2153" s="370">
        <v>0</v>
      </c>
    </row>
    <row r="2154" spans="1:5">
      <c r="A2154" s="369" t="s">
        <v>3154</v>
      </c>
      <c r="B2154" s="366" t="s">
        <v>3155</v>
      </c>
      <c r="C2154" s="367" t="s">
        <v>634</v>
      </c>
      <c r="D2154" s="368">
        <v>0</v>
      </c>
      <c r="E2154" s="370">
        <v>0</v>
      </c>
    </row>
    <row r="2155" spans="1:5">
      <c r="A2155" s="369" t="s">
        <v>3005</v>
      </c>
      <c r="B2155" s="366" t="s">
        <v>3006</v>
      </c>
      <c r="C2155" s="367" t="s">
        <v>1176</v>
      </c>
      <c r="D2155" s="368">
        <v>0</v>
      </c>
      <c r="E2155" s="370">
        <v>0</v>
      </c>
    </row>
    <row r="2156" spans="1:5">
      <c r="A2156" s="369" t="s">
        <v>3127</v>
      </c>
      <c r="B2156" s="366" t="s">
        <v>3128</v>
      </c>
      <c r="C2156" s="367" t="s">
        <v>4369</v>
      </c>
      <c r="D2156" s="368">
        <v>0</v>
      </c>
      <c r="E2156" s="370">
        <v>0</v>
      </c>
    </row>
    <row r="2157" spans="1:5">
      <c r="A2157" s="369" t="s">
        <v>3157</v>
      </c>
      <c r="B2157" s="366" t="s">
        <v>3158</v>
      </c>
      <c r="C2157" s="367" t="s">
        <v>634</v>
      </c>
      <c r="D2157" s="368">
        <v>0</v>
      </c>
      <c r="E2157" s="370">
        <v>0</v>
      </c>
    </row>
    <row r="2158" spans="1:5">
      <c r="A2158" s="369" t="s">
        <v>3162</v>
      </c>
      <c r="B2158" s="366" t="s">
        <v>3163</v>
      </c>
      <c r="C2158" s="367" t="s">
        <v>329</v>
      </c>
      <c r="D2158" s="368">
        <v>540</v>
      </c>
      <c r="E2158" s="370">
        <v>0</v>
      </c>
    </row>
    <row r="2159" spans="1:5">
      <c r="A2159" s="369" t="s">
        <v>3164</v>
      </c>
      <c r="B2159" s="366" t="s">
        <v>3165</v>
      </c>
      <c r="C2159" s="367" t="s">
        <v>4375</v>
      </c>
      <c r="D2159" s="368">
        <v>526</v>
      </c>
      <c r="E2159" s="370">
        <v>0</v>
      </c>
    </row>
    <row r="2160" spans="1:5">
      <c r="A2160" s="369" t="s">
        <v>3166</v>
      </c>
      <c r="B2160" s="366" t="s">
        <v>3167</v>
      </c>
      <c r="C2160" s="367" t="s">
        <v>828</v>
      </c>
      <c r="D2160" s="368">
        <v>416</v>
      </c>
      <c r="E2160" s="370">
        <v>0</v>
      </c>
    </row>
    <row r="2161" spans="1:5">
      <c r="A2161" s="369" t="s">
        <v>3169</v>
      </c>
      <c r="B2161" s="366" t="s">
        <v>2572</v>
      </c>
      <c r="C2161" s="367" t="s">
        <v>227</v>
      </c>
      <c r="D2161" s="368">
        <v>270.5</v>
      </c>
      <c r="E2161" s="370">
        <v>0</v>
      </c>
    </row>
    <row r="2162" spans="1:5">
      <c r="A2162" s="369" t="s">
        <v>3180</v>
      </c>
      <c r="B2162" s="366" t="s">
        <v>3181</v>
      </c>
      <c r="C2162" s="367" t="s">
        <v>634</v>
      </c>
      <c r="D2162" s="368">
        <v>263</v>
      </c>
      <c r="E2162" s="370">
        <v>0</v>
      </c>
    </row>
    <row r="2163" spans="1:5">
      <c r="A2163" s="369" t="s">
        <v>3177</v>
      </c>
      <c r="B2163" s="366" t="s">
        <v>3178</v>
      </c>
      <c r="C2163" s="367" t="s">
        <v>319</v>
      </c>
      <c r="D2163" s="368">
        <v>250</v>
      </c>
      <c r="E2163" s="370">
        <v>0</v>
      </c>
    </row>
    <row r="2164" spans="1:5">
      <c r="A2164" s="369" t="s">
        <v>3174</v>
      </c>
      <c r="B2164" s="366" t="s">
        <v>2574</v>
      </c>
      <c r="C2164" s="367" t="s">
        <v>243</v>
      </c>
      <c r="D2164" s="368">
        <v>236</v>
      </c>
      <c r="E2164" s="370">
        <v>0</v>
      </c>
    </row>
    <row r="2165" spans="1:5">
      <c r="A2165" s="369" t="s">
        <v>3173</v>
      </c>
      <c r="B2165" s="366" t="s">
        <v>2573</v>
      </c>
      <c r="C2165" s="367" t="s">
        <v>217</v>
      </c>
      <c r="D2165" s="368">
        <v>230.5</v>
      </c>
      <c r="E2165" s="370">
        <v>0</v>
      </c>
    </row>
    <row r="2166" spans="1:5">
      <c r="A2166" s="369" t="s">
        <v>3179</v>
      </c>
      <c r="B2166" s="366" t="s">
        <v>2578</v>
      </c>
      <c r="C2166" s="367" t="s">
        <v>101</v>
      </c>
      <c r="D2166" s="368">
        <v>225.5</v>
      </c>
      <c r="E2166" s="370">
        <v>0</v>
      </c>
    </row>
    <row r="2167" spans="1:5">
      <c r="A2167" s="369" t="s">
        <v>3204</v>
      </c>
      <c r="B2167" s="366" t="s">
        <v>3205</v>
      </c>
      <c r="C2167" s="367" t="s">
        <v>162</v>
      </c>
      <c r="D2167" s="368">
        <v>207</v>
      </c>
      <c r="E2167" s="370">
        <v>0</v>
      </c>
    </row>
    <row r="2168" spans="1:5">
      <c r="A2168" s="369" t="s">
        <v>3176</v>
      </c>
      <c r="B2168" s="366" t="s">
        <v>2575</v>
      </c>
      <c r="C2168" s="367" t="s">
        <v>121</v>
      </c>
      <c r="D2168" s="368">
        <v>195</v>
      </c>
      <c r="E2168" s="370">
        <v>0</v>
      </c>
    </row>
    <row r="2169" spans="1:5">
      <c r="A2169" s="369" t="s">
        <v>3200</v>
      </c>
      <c r="B2169" s="366" t="s">
        <v>3201</v>
      </c>
      <c r="C2169" s="367" t="s">
        <v>162</v>
      </c>
      <c r="D2169" s="368">
        <v>194</v>
      </c>
      <c r="E2169" s="370">
        <v>0</v>
      </c>
    </row>
    <row r="2170" spans="1:5">
      <c r="A2170" s="369" t="s">
        <v>3184</v>
      </c>
      <c r="B2170" s="366" t="s">
        <v>3185</v>
      </c>
      <c r="C2170" s="367" t="s">
        <v>103</v>
      </c>
      <c r="D2170" s="368">
        <v>185</v>
      </c>
      <c r="E2170" s="370">
        <v>0</v>
      </c>
    </row>
    <row r="2171" spans="1:5">
      <c r="A2171" s="369" t="s">
        <v>3202</v>
      </c>
      <c r="B2171" s="366" t="s">
        <v>3203</v>
      </c>
      <c r="C2171" s="367" t="s">
        <v>201</v>
      </c>
      <c r="D2171" s="368">
        <v>174</v>
      </c>
      <c r="E2171" s="370">
        <v>0</v>
      </c>
    </row>
    <row r="2172" spans="1:5">
      <c r="A2172" s="369" t="s">
        <v>3187</v>
      </c>
      <c r="B2172" s="366" t="s">
        <v>3188</v>
      </c>
      <c r="C2172" s="367" t="s">
        <v>230</v>
      </c>
      <c r="D2172" s="368">
        <v>169</v>
      </c>
      <c r="E2172" s="370">
        <v>0</v>
      </c>
    </row>
    <row r="2173" spans="1:5">
      <c r="A2173" s="369" t="s">
        <v>3212</v>
      </c>
      <c r="B2173" s="366" t="s">
        <v>3213</v>
      </c>
      <c r="C2173" s="367" t="s">
        <v>1082</v>
      </c>
      <c r="D2173" s="368">
        <v>169</v>
      </c>
      <c r="E2173" s="370">
        <v>0</v>
      </c>
    </row>
    <row r="2174" spans="1:5">
      <c r="A2174" s="369" t="s">
        <v>3192</v>
      </c>
      <c r="B2174" s="366" t="s">
        <v>3193</v>
      </c>
      <c r="C2174" s="367" t="s">
        <v>329</v>
      </c>
      <c r="D2174" s="368">
        <v>163</v>
      </c>
      <c r="E2174" s="370">
        <v>0</v>
      </c>
    </row>
    <row r="2175" spans="1:5">
      <c r="A2175" s="369" t="s">
        <v>3215</v>
      </c>
      <c r="B2175" s="366" t="s">
        <v>3216</v>
      </c>
      <c r="C2175" s="367" t="s">
        <v>1343</v>
      </c>
      <c r="D2175" s="368">
        <v>155</v>
      </c>
      <c r="E2175" s="370">
        <v>0</v>
      </c>
    </row>
    <row r="2176" spans="1:5">
      <c r="A2176" s="369" t="s">
        <v>3190</v>
      </c>
      <c r="B2176" s="366" t="s">
        <v>2580</v>
      </c>
      <c r="C2176" s="367" t="s">
        <v>4377</v>
      </c>
      <c r="D2176" s="368">
        <v>154</v>
      </c>
      <c r="E2176" s="370">
        <v>0</v>
      </c>
    </row>
    <row r="2177" spans="1:5">
      <c r="A2177" s="369" t="s">
        <v>3186</v>
      </c>
      <c r="B2177" s="366" t="s">
        <v>2579</v>
      </c>
      <c r="C2177" s="367" t="s">
        <v>243</v>
      </c>
      <c r="D2177" s="368">
        <v>145.5</v>
      </c>
      <c r="E2177" s="370">
        <v>0</v>
      </c>
    </row>
    <row r="2178" spans="1:5">
      <c r="A2178" s="369" t="s">
        <v>3183</v>
      </c>
      <c r="B2178" s="366" t="s">
        <v>2576</v>
      </c>
      <c r="C2178" s="367" t="s">
        <v>201</v>
      </c>
      <c r="D2178" s="368">
        <v>142</v>
      </c>
      <c r="E2178" s="370">
        <v>0</v>
      </c>
    </row>
    <row r="2179" spans="1:5">
      <c r="A2179" s="369" t="s">
        <v>3198</v>
      </c>
      <c r="B2179" s="366" t="s">
        <v>3199</v>
      </c>
      <c r="C2179" s="367" t="s">
        <v>301</v>
      </c>
      <c r="D2179" s="368">
        <v>139</v>
      </c>
      <c r="E2179" s="370">
        <v>0</v>
      </c>
    </row>
    <row r="2180" spans="1:5">
      <c r="A2180" s="369" t="s">
        <v>3233</v>
      </c>
      <c r="B2180" s="366" t="s">
        <v>3234</v>
      </c>
      <c r="C2180" s="367" t="s">
        <v>239</v>
      </c>
      <c r="D2180" s="368">
        <v>130</v>
      </c>
      <c r="E2180" s="370">
        <v>0</v>
      </c>
    </row>
    <row r="2181" spans="1:5">
      <c r="A2181" s="369" t="s">
        <v>3217</v>
      </c>
      <c r="B2181" s="366" t="s">
        <v>3218</v>
      </c>
      <c r="C2181" s="367" t="s">
        <v>239</v>
      </c>
      <c r="D2181" s="368">
        <v>125</v>
      </c>
      <c r="E2181" s="370">
        <v>0</v>
      </c>
    </row>
    <row r="2182" spans="1:5">
      <c r="A2182" s="369" t="s">
        <v>3223</v>
      </c>
      <c r="B2182" s="366" t="s">
        <v>3224</v>
      </c>
      <c r="C2182" s="367" t="s">
        <v>239</v>
      </c>
      <c r="D2182" s="368">
        <v>114</v>
      </c>
      <c r="E2182" s="370">
        <v>0</v>
      </c>
    </row>
    <row r="2183" spans="1:5">
      <c r="A2183" s="369" t="s">
        <v>3195</v>
      </c>
      <c r="B2183" s="366" t="s">
        <v>2581</v>
      </c>
      <c r="C2183" s="367" t="s">
        <v>840</v>
      </c>
      <c r="D2183" s="368">
        <v>113.5</v>
      </c>
      <c r="E2183" s="370">
        <v>0</v>
      </c>
    </row>
    <row r="2184" spans="1:5">
      <c r="A2184" s="369" t="s">
        <v>3226</v>
      </c>
      <c r="B2184" s="366" t="s">
        <v>2591</v>
      </c>
      <c r="C2184" s="367" t="s">
        <v>193</v>
      </c>
      <c r="D2184" s="368">
        <v>111.5</v>
      </c>
      <c r="E2184" s="370">
        <v>0</v>
      </c>
    </row>
    <row r="2185" spans="1:5">
      <c r="A2185" s="369" t="s">
        <v>3280</v>
      </c>
      <c r="B2185" s="366" t="s">
        <v>3281</v>
      </c>
      <c r="C2185" s="367" t="s">
        <v>497</v>
      </c>
      <c r="D2185" s="368">
        <v>103</v>
      </c>
      <c r="E2185" s="370">
        <v>0</v>
      </c>
    </row>
    <row r="2186" spans="1:5">
      <c r="A2186" s="369" t="s">
        <v>3206</v>
      </c>
      <c r="B2186" s="366" t="s">
        <v>2582</v>
      </c>
      <c r="C2186" s="367" t="s">
        <v>230</v>
      </c>
      <c r="D2186" s="368">
        <v>100.5</v>
      </c>
      <c r="E2186" s="370">
        <v>0</v>
      </c>
    </row>
    <row r="2187" spans="1:5">
      <c r="A2187" s="369" t="s">
        <v>3209</v>
      </c>
      <c r="B2187" s="366" t="s">
        <v>2584</v>
      </c>
      <c r="C2187" s="367" t="s">
        <v>147</v>
      </c>
      <c r="D2187" s="368">
        <v>99.5</v>
      </c>
      <c r="E2187" s="370">
        <v>0</v>
      </c>
    </row>
    <row r="2188" spans="1:5">
      <c r="A2188" s="369" t="s">
        <v>3238</v>
      </c>
      <c r="B2188" s="366" t="s">
        <v>3239</v>
      </c>
      <c r="C2188" s="367" t="s">
        <v>123</v>
      </c>
      <c r="D2188" s="368">
        <v>96</v>
      </c>
      <c r="E2188" s="370">
        <v>0</v>
      </c>
    </row>
    <row r="2189" spans="1:5">
      <c r="A2189" s="369" t="s">
        <v>3245</v>
      </c>
      <c r="B2189" s="366" t="s">
        <v>3246</v>
      </c>
      <c r="C2189" s="367" t="s">
        <v>139</v>
      </c>
      <c r="D2189" s="368">
        <v>96</v>
      </c>
      <c r="E2189" s="370">
        <v>0</v>
      </c>
    </row>
    <row r="2190" spans="1:5">
      <c r="A2190" s="369" t="s">
        <v>3207</v>
      </c>
      <c r="B2190" s="366" t="s">
        <v>2583</v>
      </c>
      <c r="C2190" s="367" t="s">
        <v>4374</v>
      </c>
      <c r="D2190" s="368">
        <v>94.5</v>
      </c>
      <c r="E2190" s="370">
        <v>0</v>
      </c>
    </row>
    <row r="2191" spans="1:5">
      <c r="A2191" s="369" t="s">
        <v>3253</v>
      </c>
      <c r="B2191" s="366" t="s">
        <v>3254</v>
      </c>
      <c r="C2191" s="367" t="s">
        <v>520</v>
      </c>
      <c r="D2191" s="368">
        <v>94</v>
      </c>
      <c r="E2191" s="370">
        <v>0</v>
      </c>
    </row>
    <row r="2192" spans="1:5">
      <c r="A2192" s="369" t="s">
        <v>3219</v>
      </c>
      <c r="B2192" s="366" t="s">
        <v>2586</v>
      </c>
      <c r="C2192" s="367" t="s">
        <v>4377</v>
      </c>
      <c r="D2192" s="368">
        <v>93</v>
      </c>
      <c r="E2192" s="370">
        <v>0</v>
      </c>
    </row>
    <row r="2193" spans="1:5">
      <c r="A2193" s="369" t="s">
        <v>3225</v>
      </c>
      <c r="B2193" s="366" t="s">
        <v>2590</v>
      </c>
      <c r="C2193" s="367" t="s">
        <v>634</v>
      </c>
      <c r="D2193" s="368">
        <v>93</v>
      </c>
      <c r="E2193" s="370">
        <v>0</v>
      </c>
    </row>
    <row r="2194" spans="1:5">
      <c r="A2194" s="369" t="s">
        <v>3307</v>
      </c>
      <c r="B2194" s="366" t="s">
        <v>3308</v>
      </c>
      <c r="C2194" s="367" t="s">
        <v>4374</v>
      </c>
      <c r="D2194" s="368">
        <v>93</v>
      </c>
      <c r="E2194" s="370">
        <v>0</v>
      </c>
    </row>
    <row r="2195" spans="1:5">
      <c r="A2195" s="369" t="s">
        <v>3257</v>
      </c>
      <c r="B2195" s="366" t="s">
        <v>3258</v>
      </c>
      <c r="C2195" s="367" t="s">
        <v>119</v>
      </c>
      <c r="D2195" s="368">
        <v>92</v>
      </c>
      <c r="E2195" s="370">
        <v>0</v>
      </c>
    </row>
    <row r="2196" spans="1:5">
      <c r="A2196" s="369" t="s">
        <v>3305</v>
      </c>
      <c r="B2196" s="366" t="s">
        <v>3306</v>
      </c>
      <c r="C2196" s="367" t="s">
        <v>4377</v>
      </c>
      <c r="D2196" s="368">
        <v>92</v>
      </c>
      <c r="E2196" s="370">
        <v>0</v>
      </c>
    </row>
    <row r="2197" spans="1:5">
      <c r="A2197" s="369" t="s">
        <v>3267</v>
      </c>
      <c r="B2197" s="366" t="s">
        <v>3268</v>
      </c>
      <c r="C2197" s="367" t="s">
        <v>116</v>
      </c>
      <c r="D2197" s="368">
        <v>90</v>
      </c>
      <c r="E2197" s="370">
        <v>0</v>
      </c>
    </row>
    <row r="2198" spans="1:5">
      <c r="A2198" s="369" t="s">
        <v>3214</v>
      </c>
      <c r="B2198" s="366" t="s">
        <v>2585</v>
      </c>
      <c r="C2198" s="367" t="s">
        <v>162</v>
      </c>
      <c r="D2198" s="368">
        <v>88</v>
      </c>
      <c r="E2198" s="370">
        <v>0</v>
      </c>
    </row>
    <row r="2199" spans="1:5">
      <c r="A2199" s="369" t="s">
        <v>3222</v>
      </c>
      <c r="B2199" s="366" t="s">
        <v>2588</v>
      </c>
      <c r="C2199" s="367" t="s">
        <v>97</v>
      </c>
      <c r="D2199" s="368">
        <v>88</v>
      </c>
      <c r="E2199" s="370">
        <v>0</v>
      </c>
    </row>
    <row r="2200" spans="1:5">
      <c r="A2200" s="369" t="s">
        <v>3240</v>
      </c>
      <c r="B2200" s="366" t="s">
        <v>3241</v>
      </c>
      <c r="C2200" s="367" t="s">
        <v>145</v>
      </c>
      <c r="D2200" s="368">
        <v>88</v>
      </c>
      <c r="E2200" s="370">
        <v>0</v>
      </c>
    </row>
    <row r="2201" spans="1:5">
      <c r="A2201" s="369" t="s">
        <v>3294</v>
      </c>
      <c r="B2201" s="366" t="s">
        <v>3295</v>
      </c>
      <c r="C2201" s="367" t="s">
        <v>4377</v>
      </c>
      <c r="D2201" s="368">
        <v>85</v>
      </c>
      <c r="E2201" s="370">
        <v>0</v>
      </c>
    </row>
    <row r="2202" spans="1:5">
      <c r="A2202" s="369" t="s">
        <v>3262</v>
      </c>
      <c r="B2202" s="366" t="s">
        <v>3263</v>
      </c>
      <c r="C2202" s="367" t="s">
        <v>147</v>
      </c>
      <c r="D2202" s="368">
        <v>82</v>
      </c>
      <c r="E2202" s="370">
        <v>0</v>
      </c>
    </row>
    <row r="2203" spans="1:5">
      <c r="A2203" s="369" t="s">
        <v>3232</v>
      </c>
      <c r="B2203" s="366" t="s">
        <v>2592</v>
      </c>
      <c r="C2203" s="367" t="s">
        <v>239</v>
      </c>
      <c r="D2203" s="368">
        <v>82</v>
      </c>
      <c r="E2203" s="370">
        <v>0</v>
      </c>
    </row>
    <row r="2204" spans="1:5">
      <c r="A2204" s="369" t="s">
        <v>3269</v>
      </c>
      <c r="B2204" s="366" t="s">
        <v>3270</v>
      </c>
      <c r="C2204" s="367" t="s">
        <v>147</v>
      </c>
      <c r="D2204" s="368">
        <v>78</v>
      </c>
      <c r="E2204" s="370">
        <v>0</v>
      </c>
    </row>
    <row r="2205" spans="1:5">
      <c r="A2205" s="369" t="s">
        <v>3252</v>
      </c>
      <c r="B2205" s="366" t="s">
        <v>2599</v>
      </c>
      <c r="C2205" s="367" t="s">
        <v>114</v>
      </c>
      <c r="D2205" s="368">
        <v>75</v>
      </c>
      <c r="E2205" s="370">
        <v>0</v>
      </c>
    </row>
    <row r="2206" spans="1:5">
      <c r="A2206" s="369" t="s">
        <v>3272</v>
      </c>
      <c r="B2206" s="366" t="s">
        <v>3273</v>
      </c>
      <c r="C2206" s="367" t="s">
        <v>3274</v>
      </c>
      <c r="D2206" s="368">
        <v>74</v>
      </c>
      <c r="E2206" s="370">
        <v>0</v>
      </c>
    </row>
    <row r="2207" spans="1:5">
      <c r="A2207" s="369" t="s">
        <v>3235</v>
      </c>
      <c r="B2207" s="366" t="s">
        <v>2593</v>
      </c>
      <c r="C2207" s="367" t="s">
        <v>162</v>
      </c>
      <c r="D2207" s="368">
        <v>71</v>
      </c>
      <c r="E2207" s="370">
        <v>0</v>
      </c>
    </row>
    <row r="2208" spans="1:5">
      <c r="A2208" s="369" t="s">
        <v>3243</v>
      </c>
      <c r="B2208" s="366" t="s">
        <v>2596</v>
      </c>
      <c r="C2208" s="367" t="s">
        <v>4377</v>
      </c>
      <c r="D2208" s="368">
        <v>71</v>
      </c>
      <c r="E2208" s="370">
        <v>0</v>
      </c>
    </row>
    <row r="2209" spans="1:5">
      <c r="A2209" s="369" t="s">
        <v>3283</v>
      </c>
      <c r="B2209" s="366" t="s">
        <v>3284</v>
      </c>
      <c r="C2209" s="367" t="s">
        <v>961</v>
      </c>
      <c r="D2209" s="368">
        <v>69</v>
      </c>
      <c r="E2209" s="370">
        <v>0</v>
      </c>
    </row>
    <row r="2210" spans="1:5">
      <c r="A2210" s="369" t="s">
        <v>3237</v>
      </c>
      <c r="B2210" s="366" t="s">
        <v>2595</v>
      </c>
      <c r="C2210" s="367" t="s">
        <v>1044</v>
      </c>
      <c r="D2210" s="368">
        <v>68.5</v>
      </c>
      <c r="E2210" s="370">
        <v>0</v>
      </c>
    </row>
    <row r="2211" spans="1:5">
      <c r="A2211" s="369" t="s">
        <v>3277</v>
      </c>
      <c r="B2211" s="366" t="s">
        <v>3278</v>
      </c>
      <c r="C2211" s="367" t="s">
        <v>840</v>
      </c>
      <c r="D2211" s="368">
        <v>68</v>
      </c>
      <c r="E2211" s="370">
        <v>0</v>
      </c>
    </row>
    <row r="2212" spans="1:5">
      <c r="A2212" s="369" t="s">
        <v>3248</v>
      </c>
      <c r="B2212" s="366" t="s">
        <v>2598</v>
      </c>
      <c r="C2212" s="367" t="s">
        <v>172</v>
      </c>
      <c r="D2212" s="368">
        <v>67.5</v>
      </c>
      <c r="E2212" s="370">
        <v>0</v>
      </c>
    </row>
    <row r="2213" spans="1:5">
      <c r="A2213" s="369" t="s">
        <v>3292</v>
      </c>
      <c r="B2213" s="366" t="s">
        <v>3293</v>
      </c>
      <c r="C2213" s="367" t="s">
        <v>217</v>
      </c>
      <c r="D2213" s="368">
        <v>67</v>
      </c>
      <c r="E2213" s="370">
        <v>0</v>
      </c>
    </row>
    <row r="2214" spans="1:5">
      <c r="A2214" s="369" t="s">
        <v>3330</v>
      </c>
      <c r="B2214" s="366" t="s">
        <v>3331</v>
      </c>
      <c r="C2214" s="367" t="s">
        <v>139</v>
      </c>
      <c r="D2214" s="368">
        <v>67</v>
      </c>
      <c r="E2214" s="370">
        <v>0</v>
      </c>
    </row>
    <row r="2215" spans="1:5">
      <c r="A2215" s="369" t="s">
        <v>3261</v>
      </c>
      <c r="B2215" s="366" t="s">
        <v>2605</v>
      </c>
      <c r="C2215" s="367" t="s">
        <v>297</v>
      </c>
      <c r="D2215" s="368">
        <v>65.5</v>
      </c>
      <c r="E2215" s="370">
        <v>0</v>
      </c>
    </row>
    <row r="2216" spans="1:5">
      <c r="A2216" s="369" t="s">
        <v>3256</v>
      </c>
      <c r="B2216" s="366" t="s">
        <v>2601</v>
      </c>
      <c r="C2216" s="367" t="s">
        <v>114</v>
      </c>
      <c r="D2216" s="368">
        <v>64.5</v>
      </c>
      <c r="E2216" s="370">
        <v>0</v>
      </c>
    </row>
    <row r="2217" spans="1:5">
      <c r="A2217" s="369" t="s">
        <v>3285</v>
      </c>
      <c r="B2217" s="366" t="s">
        <v>2616</v>
      </c>
      <c r="C2217" s="367" t="s">
        <v>103</v>
      </c>
      <c r="D2217" s="368">
        <v>63.5</v>
      </c>
      <c r="E2217" s="370">
        <v>0</v>
      </c>
    </row>
    <row r="2218" spans="1:5">
      <c r="A2218" s="369" t="s">
        <v>3289</v>
      </c>
      <c r="B2218" s="366" t="s">
        <v>2620</v>
      </c>
      <c r="C2218" s="367" t="s">
        <v>123</v>
      </c>
      <c r="D2218" s="368">
        <v>62.5</v>
      </c>
      <c r="E2218" s="370">
        <v>0</v>
      </c>
    </row>
    <row r="2219" spans="1:5">
      <c r="A2219" s="369" t="s">
        <v>3298</v>
      </c>
      <c r="B2219" s="366" t="s">
        <v>3299</v>
      </c>
      <c r="C2219" s="367" t="s">
        <v>334</v>
      </c>
      <c r="D2219" s="368">
        <v>62</v>
      </c>
      <c r="E2219" s="370">
        <v>0</v>
      </c>
    </row>
    <row r="2220" spans="1:5">
      <c r="A2220" s="369" t="s">
        <v>3264</v>
      </c>
      <c r="B2220" s="366" t="s">
        <v>2606</v>
      </c>
      <c r="C2220" s="367" t="s">
        <v>4377</v>
      </c>
      <c r="D2220" s="368">
        <v>61.5</v>
      </c>
      <c r="E2220" s="370">
        <v>0</v>
      </c>
    </row>
    <row r="2221" spans="1:5">
      <c r="A2221" s="369" t="s">
        <v>3266</v>
      </c>
      <c r="B2221" s="366" t="s">
        <v>2608</v>
      </c>
      <c r="C2221" s="367" t="s">
        <v>162</v>
      </c>
      <c r="D2221" s="368">
        <v>61</v>
      </c>
      <c r="E2221" s="370">
        <v>0</v>
      </c>
    </row>
    <row r="2222" spans="1:5">
      <c r="A2222" s="369" t="s">
        <v>3287</v>
      </c>
      <c r="B2222" s="366" t="s">
        <v>2618</v>
      </c>
      <c r="C2222" s="367" t="s">
        <v>137</v>
      </c>
      <c r="D2222" s="368">
        <v>59.5</v>
      </c>
      <c r="E2222" s="370">
        <v>0</v>
      </c>
    </row>
    <row r="2223" spans="1:5">
      <c r="A2223" s="369" t="s">
        <v>3297</v>
      </c>
      <c r="B2223" s="366" t="s">
        <v>2627</v>
      </c>
      <c r="C2223" s="367" t="s">
        <v>239</v>
      </c>
      <c r="D2223" s="368">
        <v>59</v>
      </c>
      <c r="E2223" s="370">
        <v>0</v>
      </c>
    </row>
    <row r="2224" spans="1:5">
      <c r="A2224" s="369" t="s">
        <v>3279</v>
      </c>
      <c r="B2224" s="366" t="s">
        <v>2614</v>
      </c>
      <c r="C2224" s="367" t="s">
        <v>344</v>
      </c>
      <c r="D2224" s="368">
        <v>59</v>
      </c>
      <c r="E2224" s="370">
        <v>0</v>
      </c>
    </row>
    <row r="2225" spans="1:5">
      <c r="A2225" s="369" t="s">
        <v>3303</v>
      </c>
      <c r="B2225" s="366" t="s">
        <v>2630</v>
      </c>
      <c r="C2225" s="367" t="s">
        <v>484</v>
      </c>
      <c r="D2225" s="368">
        <v>58.5</v>
      </c>
      <c r="E2225" s="370">
        <v>0</v>
      </c>
    </row>
    <row r="2226" spans="1:5">
      <c r="A2226" s="369" t="s">
        <v>3300</v>
      </c>
      <c r="B2226" s="366" t="s">
        <v>3301</v>
      </c>
      <c r="C2226" s="367" t="s">
        <v>147</v>
      </c>
      <c r="D2226" s="368">
        <v>58</v>
      </c>
      <c r="E2226" s="370">
        <v>0</v>
      </c>
    </row>
    <row r="2227" spans="1:5">
      <c r="A2227" s="369" t="s">
        <v>3276</v>
      </c>
      <c r="B2227" s="366" t="s">
        <v>2613</v>
      </c>
      <c r="C2227" s="367" t="s">
        <v>121</v>
      </c>
      <c r="D2227" s="368">
        <v>58</v>
      </c>
      <c r="E2227" s="370">
        <v>0</v>
      </c>
    </row>
    <row r="2228" spans="1:5">
      <c r="A2228" s="369" t="s">
        <v>3302</v>
      </c>
      <c r="B2228" s="366" t="s">
        <v>2628</v>
      </c>
      <c r="C2228" s="367" t="s">
        <v>114</v>
      </c>
      <c r="D2228" s="368">
        <v>57.5</v>
      </c>
      <c r="E2228" s="370">
        <v>0</v>
      </c>
    </row>
    <row r="2229" spans="1:5">
      <c r="A2229" s="369" t="s">
        <v>3260</v>
      </c>
      <c r="B2229" s="366" t="s">
        <v>2604</v>
      </c>
      <c r="C2229" s="367" t="s">
        <v>230</v>
      </c>
      <c r="D2229" s="368">
        <v>57</v>
      </c>
      <c r="E2229" s="370">
        <v>0</v>
      </c>
    </row>
    <row r="2230" spans="1:5">
      <c r="A2230" s="369" t="s">
        <v>3275</v>
      </c>
      <c r="B2230" s="366" t="s">
        <v>2611</v>
      </c>
      <c r="C2230" s="367" t="s">
        <v>121</v>
      </c>
      <c r="D2230" s="368">
        <v>57</v>
      </c>
      <c r="E2230" s="370">
        <v>0</v>
      </c>
    </row>
    <row r="2231" spans="1:5">
      <c r="A2231" s="369" t="s">
        <v>3265</v>
      </c>
      <c r="B2231" s="366" t="s">
        <v>2607</v>
      </c>
      <c r="C2231" s="367" t="s">
        <v>961</v>
      </c>
      <c r="D2231" s="368">
        <v>57</v>
      </c>
      <c r="E2231" s="370">
        <v>0</v>
      </c>
    </row>
    <row r="2232" spans="1:5">
      <c r="A2232" s="369" t="s">
        <v>3320</v>
      </c>
      <c r="B2232" s="366" t="s">
        <v>3321</v>
      </c>
      <c r="C2232" s="367" t="s">
        <v>224</v>
      </c>
      <c r="D2232" s="368">
        <v>56</v>
      </c>
      <c r="E2232" s="370">
        <v>0</v>
      </c>
    </row>
    <row r="2233" spans="1:5">
      <c r="A2233" s="369" t="s">
        <v>3259</v>
      </c>
      <c r="B2233" s="366" t="s">
        <v>2602</v>
      </c>
      <c r="C2233" s="367" t="s">
        <v>103</v>
      </c>
      <c r="D2233" s="368">
        <v>55.5</v>
      </c>
      <c r="E2233" s="370">
        <v>0</v>
      </c>
    </row>
    <row r="2234" spans="1:5">
      <c r="A2234" s="369" t="s">
        <v>3271</v>
      </c>
      <c r="B2234" s="366" t="s">
        <v>2610</v>
      </c>
      <c r="C2234" s="367" t="s">
        <v>97</v>
      </c>
      <c r="D2234" s="368">
        <v>55</v>
      </c>
      <c r="E2234" s="370">
        <v>0</v>
      </c>
    </row>
    <row r="2235" spans="1:5">
      <c r="A2235" s="369" t="s">
        <v>3328</v>
      </c>
      <c r="B2235" s="366" t="s">
        <v>3329</v>
      </c>
      <c r="C2235" s="367" t="s">
        <v>464</v>
      </c>
      <c r="D2235" s="368">
        <v>53</v>
      </c>
      <c r="E2235" s="370">
        <v>0</v>
      </c>
    </row>
    <row r="2236" spans="1:5">
      <c r="A2236" s="369" t="s">
        <v>3324</v>
      </c>
      <c r="B2236" s="366" t="s">
        <v>3325</v>
      </c>
      <c r="C2236" s="367" t="s">
        <v>145</v>
      </c>
      <c r="D2236" s="368">
        <v>52</v>
      </c>
      <c r="E2236" s="370">
        <v>0</v>
      </c>
    </row>
    <row r="2237" spans="1:5">
      <c r="A2237" s="369" t="s">
        <v>3357</v>
      </c>
      <c r="B2237" s="366" t="s">
        <v>3358</v>
      </c>
      <c r="C2237" s="367" t="s">
        <v>174</v>
      </c>
      <c r="D2237" s="368">
        <v>52</v>
      </c>
      <c r="E2237" s="370">
        <v>0</v>
      </c>
    </row>
    <row r="2238" spans="1:5">
      <c r="A2238" s="369" t="s">
        <v>3291</v>
      </c>
      <c r="B2238" s="366" t="s">
        <v>2625</v>
      </c>
      <c r="C2238" s="367" t="s">
        <v>187</v>
      </c>
      <c r="D2238" s="368">
        <v>52</v>
      </c>
      <c r="E2238" s="370">
        <v>0</v>
      </c>
    </row>
    <row r="2239" spans="1:5">
      <c r="A2239" s="369" t="s">
        <v>3286</v>
      </c>
      <c r="B2239" s="366" t="s">
        <v>2617</v>
      </c>
      <c r="C2239" s="367" t="s">
        <v>4374</v>
      </c>
      <c r="D2239" s="368">
        <v>51.5</v>
      </c>
      <c r="E2239" s="370">
        <v>0</v>
      </c>
    </row>
    <row r="2240" spans="1:5">
      <c r="A2240" s="369" t="s">
        <v>3288</v>
      </c>
      <c r="B2240" s="366" t="s">
        <v>2619</v>
      </c>
      <c r="C2240" s="367" t="s">
        <v>103</v>
      </c>
      <c r="D2240" s="368">
        <v>51</v>
      </c>
      <c r="E2240" s="370">
        <v>0</v>
      </c>
    </row>
    <row r="2241" spans="1:5">
      <c r="A2241" s="369" t="s">
        <v>3315</v>
      </c>
      <c r="B2241" s="366" t="s">
        <v>3316</v>
      </c>
      <c r="C2241" s="367" t="s">
        <v>961</v>
      </c>
      <c r="D2241" s="368">
        <v>49</v>
      </c>
      <c r="E2241" s="370">
        <v>0</v>
      </c>
    </row>
    <row r="2242" spans="1:5">
      <c r="A2242" s="369" t="s">
        <v>3311</v>
      </c>
      <c r="B2242" s="366" t="s">
        <v>2633</v>
      </c>
      <c r="C2242" s="367" t="s">
        <v>193</v>
      </c>
      <c r="D2242" s="368">
        <v>48.5</v>
      </c>
      <c r="E2242" s="370">
        <v>0</v>
      </c>
    </row>
    <row r="2243" spans="1:5">
      <c r="A2243" s="369" t="s">
        <v>3344</v>
      </c>
      <c r="B2243" s="366" t="s">
        <v>3345</v>
      </c>
      <c r="C2243" s="367" t="s">
        <v>311</v>
      </c>
      <c r="D2243" s="368">
        <v>48</v>
      </c>
      <c r="E2243" s="370">
        <v>0</v>
      </c>
    </row>
    <row r="2244" spans="1:5">
      <c r="A2244" s="369" t="s">
        <v>3335</v>
      </c>
      <c r="B2244" s="366" t="s">
        <v>3336</v>
      </c>
      <c r="C2244" s="367" t="s">
        <v>4374</v>
      </c>
      <c r="D2244" s="368">
        <v>47</v>
      </c>
      <c r="E2244" s="370">
        <v>0</v>
      </c>
    </row>
    <row r="2245" spans="1:5">
      <c r="A2245" s="369" t="s">
        <v>3341</v>
      </c>
      <c r="B2245" s="366" t="s">
        <v>3342</v>
      </c>
      <c r="C2245" s="367" t="s">
        <v>121</v>
      </c>
      <c r="D2245" s="368">
        <v>47</v>
      </c>
      <c r="E2245" s="370">
        <v>0</v>
      </c>
    </row>
    <row r="2246" spans="1:5">
      <c r="A2246" s="369" t="s">
        <v>3363</v>
      </c>
      <c r="B2246" s="366" t="s">
        <v>2662</v>
      </c>
      <c r="C2246" s="367" t="s">
        <v>114</v>
      </c>
      <c r="D2246" s="368">
        <v>47</v>
      </c>
      <c r="E2246" s="370">
        <v>0</v>
      </c>
    </row>
    <row r="2247" spans="1:5">
      <c r="A2247" s="369" t="s">
        <v>3326</v>
      </c>
      <c r="B2247" s="366" t="s">
        <v>3327</v>
      </c>
      <c r="C2247" s="367" t="s">
        <v>145</v>
      </c>
      <c r="D2247" s="368">
        <v>46</v>
      </c>
      <c r="E2247" s="370">
        <v>0</v>
      </c>
    </row>
    <row r="2248" spans="1:5">
      <c r="A2248" s="369" t="s">
        <v>3290</v>
      </c>
      <c r="B2248" s="366" t="s">
        <v>2623</v>
      </c>
      <c r="C2248" s="367" t="s">
        <v>484</v>
      </c>
      <c r="D2248" s="368">
        <v>45.5</v>
      </c>
      <c r="E2248" s="370">
        <v>0</v>
      </c>
    </row>
    <row r="2249" spans="1:5">
      <c r="A2249" s="369" t="s">
        <v>3351</v>
      </c>
      <c r="B2249" s="366" t="s">
        <v>2656</v>
      </c>
      <c r="C2249" s="367" t="s">
        <v>269</v>
      </c>
      <c r="D2249" s="368">
        <v>44.5</v>
      </c>
      <c r="E2249" s="370">
        <v>0</v>
      </c>
    </row>
    <row r="2250" spans="1:5">
      <c r="A2250" s="369" t="s">
        <v>3322</v>
      </c>
      <c r="B2250" s="366" t="s">
        <v>2637</v>
      </c>
      <c r="C2250" s="367" t="s">
        <v>121</v>
      </c>
      <c r="D2250" s="368">
        <v>44.5</v>
      </c>
      <c r="E2250" s="370">
        <v>0</v>
      </c>
    </row>
    <row r="2251" spans="1:5">
      <c r="A2251" s="369" t="s">
        <v>3296</v>
      </c>
      <c r="B2251" s="366" t="s">
        <v>2626</v>
      </c>
      <c r="C2251" s="367" t="s">
        <v>224</v>
      </c>
      <c r="D2251" s="368">
        <v>44</v>
      </c>
      <c r="E2251" s="370">
        <v>0</v>
      </c>
    </row>
    <row r="2252" spans="1:5">
      <c r="A2252" s="369" t="s">
        <v>3381</v>
      </c>
      <c r="B2252" s="366" t="s">
        <v>3382</v>
      </c>
      <c r="C2252" s="367" t="s">
        <v>139</v>
      </c>
      <c r="D2252" s="368">
        <v>44</v>
      </c>
      <c r="E2252" s="370">
        <v>0</v>
      </c>
    </row>
    <row r="2253" spans="1:5">
      <c r="A2253" s="369" t="s">
        <v>3408</v>
      </c>
      <c r="B2253" s="366" t="s">
        <v>3409</v>
      </c>
      <c r="C2253" s="367" t="s">
        <v>139</v>
      </c>
      <c r="D2253" s="368">
        <v>41</v>
      </c>
      <c r="E2253" s="370">
        <v>0</v>
      </c>
    </row>
    <row r="2254" spans="1:5">
      <c r="A2254" s="369" t="s">
        <v>3337</v>
      </c>
      <c r="B2254" s="366" t="s">
        <v>2645</v>
      </c>
      <c r="C2254" s="367" t="s">
        <v>249</v>
      </c>
      <c r="D2254" s="368">
        <v>40.5</v>
      </c>
      <c r="E2254" s="370">
        <v>0</v>
      </c>
    </row>
    <row r="2255" spans="1:5">
      <c r="A2255" s="369" t="s">
        <v>3317</v>
      </c>
      <c r="B2255" s="366" t="s">
        <v>2635</v>
      </c>
      <c r="C2255" s="367" t="s">
        <v>373</v>
      </c>
      <c r="D2255" s="368">
        <v>40.5</v>
      </c>
      <c r="E2255" s="370">
        <v>0</v>
      </c>
    </row>
    <row r="2256" spans="1:5">
      <c r="A2256" s="369" t="s">
        <v>3379</v>
      </c>
      <c r="B2256" s="366" t="s">
        <v>3380</v>
      </c>
      <c r="C2256" s="367" t="s">
        <v>961</v>
      </c>
      <c r="D2256" s="368">
        <v>40</v>
      </c>
      <c r="E2256" s="370">
        <v>0</v>
      </c>
    </row>
    <row r="2257" spans="1:5">
      <c r="A2257" s="369" t="s">
        <v>3310</v>
      </c>
      <c r="B2257" s="366" t="s">
        <v>2631</v>
      </c>
      <c r="C2257" s="367" t="s">
        <v>4374</v>
      </c>
      <c r="D2257" s="368">
        <v>39.5</v>
      </c>
      <c r="E2257" s="370">
        <v>0</v>
      </c>
    </row>
    <row r="2258" spans="1:5">
      <c r="A2258" s="369" t="s">
        <v>3323</v>
      </c>
      <c r="B2258" s="366" t="s">
        <v>2639</v>
      </c>
      <c r="C2258" s="367" t="s">
        <v>243</v>
      </c>
      <c r="D2258" s="368">
        <v>39</v>
      </c>
      <c r="E2258" s="370">
        <v>0</v>
      </c>
    </row>
    <row r="2259" spans="1:5">
      <c r="A2259" s="369" t="s">
        <v>3338</v>
      </c>
      <c r="B2259" s="366" t="s">
        <v>2646</v>
      </c>
      <c r="C2259" s="367" t="s">
        <v>119</v>
      </c>
      <c r="D2259" s="368">
        <v>38.5</v>
      </c>
      <c r="E2259" s="370">
        <v>0</v>
      </c>
    </row>
    <row r="2260" spans="1:5">
      <c r="A2260" s="369" t="s">
        <v>3339</v>
      </c>
      <c r="B2260" s="366" t="s">
        <v>2647</v>
      </c>
      <c r="C2260" s="367" t="s">
        <v>692</v>
      </c>
      <c r="D2260" s="368">
        <v>38</v>
      </c>
      <c r="E2260" s="370">
        <v>0</v>
      </c>
    </row>
    <row r="2261" spans="1:5">
      <c r="A2261" s="369" t="s">
        <v>3332</v>
      </c>
      <c r="B2261" s="366" t="s">
        <v>2640</v>
      </c>
      <c r="C2261" s="367" t="s">
        <v>243</v>
      </c>
      <c r="D2261" s="368">
        <v>38</v>
      </c>
      <c r="E2261" s="370">
        <v>0</v>
      </c>
    </row>
    <row r="2262" spans="1:5">
      <c r="A2262" s="369" t="s">
        <v>3364</v>
      </c>
      <c r="B2262" s="366" t="s">
        <v>2664</v>
      </c>
      <c r="C2262" s="367" t="s">
        <v>224</v>
      </c>
      <c r="D2262" s="368">
        <v>37.5</v>
      </c>
      <c r="E2262" s="370">
        <v>0</v>
      </c>
    </row>
    <row r="2263" spans="1:5">
      <c r="A2263" s="369" t="s">
        <v>3354</v>
      </c>
      <c r="B2263" s="366" t="s">
        <v>3355</v>
      </c>
      <c r="C2263" s="367" t="s">
        <v>484</v>
      </c>
      <c r="D2263" s="368">
        <v>37</v>
      </c>
      <c r="E2263" s="370">
        <v>0</v>
      </c>
    </row>
    <row r="2264" spans="1:5">
      <c r="A2264" s="369" t="s">
        <v>3360</v>
      </c>
      <c r="B2264" s="366" t="s">
        <v>3361</v>
      </c>
      <c r="C2264" s="367" t="s">
        <v>201</v>
      </c>
      <c r="D2264" s="368">
        <v>36</v>
      </c>
      <c r="E2264" s="370">
        <v>0</v>
      </c>
    </row>
    <row r="2265" spans="1:5">
      <c r="A2265" s="369" t="s">
        <v>3334</v>
      </c>
      <c r="B2265" s="366" t="s">
        <v>2643</v>
      </c>
      <c r="C2265" s="367" t="s">
        <v>530</v>
      </c>
      <c r="D2265" s="368">
        <v>34.5</v>
      </c>
      <c r="E2265" s="370">
        <v>0</v>
      </c>
    </row>
    <row r="2266" spans="1:5">
      <c r="A2266" s="369" t="s">
        <v>3368</v>
      </c>
      <c r="B2266" s="366" t="s">
        <v>3369</v>
      </c>
      <c r="C2266" s="367" t="s">
        <v>217</v>
      </c>
      <c r="D2266" s="368">
        <v>35</v>
      </c>
      <c r="E2266" s="370">
        <v>0</v>
      </c>
    </row>
    <row r="2267" spans="1:5">
      <c r="A2267" s="369" t="s">
        <v>3333</v>
      </c>
      <c r="B2267" s="366" t="s">
        <v>2641</v>
      </c>
      <c r="C2267" s="367" t="s">
        <v>717</v>
      </c>
      <c r="D2267" s="368">
        <v>35</v>
      </c>
      <c r="E2267" s="370">
        <v>0</v>
      </c>
    </row>
    <row r="2268" spans="1:5">
      <c r="A2268" s="369" t="s">
        <v>3343</v>
      </c>
      <c r="B2268" s="366" t="s">
        <v>2650</v>
      </c>
      <c r="C2268" s="367" t="s">
        <v>340</v>
      </c>
      <c r="D2268" s="368">
        <v>34.5</v>
      </c>
      <c r="E2268" s="370">
        <v>0</v>
      </c>
    </row>
    <row r="2269" spans="1:5">
      <c r="A2269" s="369" t="s">
        <v>3374</v>
      </c>
      <c r="B2269" s="366" t="s">
        <v>3375</v>
      </c>
      <c r="C2269" s="367" t="s">
        <v>840</v>
      </c>
      <c r="D2269" s="368">
        <v>34</v>
      </c>
      <c r="E2269" s="370">
        <v>0</v>
      </c>
    </row>
    <row r="2270" spans="1:5">
      <c r="A2270" s="369" t="s">
        <v>3347</v>
      </c>
      <c r="B2270" s="366" t="s">
        <v>2653</v>
      </c>
      <c r="C2270" s="367" t="s">
        <v>373</v>
      </c>
      <c r="D2270" s="368">
        <v>34</v>
      </c>
      <c r="E2270" s="370">
        <v>0</v>
      </c>
    </row>
    <row r="2271" spans="1:5">
      <c r="A2271" s="369" t="s">
        <v>3365</v>
      </c>
      <c r="B2271" s="366" t="s">
        <v>3366</v>
      </c>
      <c r="C2271" s="367" t="s">
        <v>201</v>
      </c>
      <c r="D2271" s="368">
        <v>34</v>
      </c>
      <c r="E2271" s="370">
        <v>0</v>
      </c>
    </row>
    <row r="2272" spans="1:5">
      <c r="A2272" s="369" t="s">
        <v>3383</v>
      </c>
      <c r="B2272" s="366" t="s">
        <v>3384</v>
      </c>
      <c r="C2272" s="367" t="s">
        <v>334</v>
      </c>
      <c r="D2272" s="368">
        <v>33</v>
      </c>
      <c r="E2272" s="370">
        <v>0</v>
      </c>
    </row>
    <row r="2273" spans="1:5">
      <c r="A2273" s="369" t="s">
        <v>3348</v>
      </c>
      <c r="B2273" s="366" t="s">
        <v>2654</v>
      </c>
      <c r="C2273" s="367" t="s">
        <v>119</v>
      </c>
      <c r="D2273" s="368">
        <v>33.5</v>
      </c>
      <c r="E2273" s="370">
        <v>0</v>
      </c>
    </row>
    <row r="2274" spans="1:5">
      <c r="A2274" s="369" t="s">
        <v>3356</v>
      </c>
      <c r="B2274" s="366" t="s">
        <v>2657</v>
      </c>
      <c r="C2274" s="367" t="s">
        <v>556</v>
      </c>
      <c r="D2274" s="368">
        <v>33.5</v>
      </c>
      <c r="E2274" s="370">
        <v>0</v>
      </c>
    </row>
    <row r="2275" spans="1:5">
      <c r="A2275" s="369" t="s">
        <v>3388</v>
      </c>
      <c r="B2275" s="366" t="s">
        <v>3389</v>
      </c>
      <c r="C2275" s="367" t="s">
        <v>224</v>
      </c>
      <c r="D2275" s="368">
        <v>33</v>
      </c>
      <c r="E2275" s="370">
        <v>0</v>
      </c>
    </row>
    <row r="2276" spans="1:5">
      <c r="A2276" s="369" t="s">
        <v>3441</v>
      </c>
      <c r="B2276" s="366" t="s">
        <v>3442</v>
      </c>
      <c r="C2276" s="367" t="s">
        <v>121</v>
      </c>
      <c r="D2276" s="368">
        <v>33</v>
      </c>
      <c r="E2276" s="370">
        <v>0</v>
      </c>
    </row>
    <row r="2277" spans="1:5">
      <c r="A2277" s="369" t="s">
        <v>3346</v>
      </c>
      <c r="B2277" s="366" t="s">
        <v>2651</v>
      </c>
      <c r="C2277" s="367" t="s">
        <v>484</v>
      </c>
      <c r="D2277" s="368">
        <v>32</v>
      </c>
      <c r="E2277" s="370">
        <v>0</v>
      </c>
    </row>
    <row r="2278" spans="1:5">
      <c r="A2278" s="369" t="s">
        <v>3391</v>
      </c>
      <c r="B2278" s="366" t="s">
        <v>3392</v>
      </c>
      <c r="C2278" s="367" t="s">
        <v>145</v>
      </c>
      <c r="D2278" s="368">
        <v>32</v>
      </c>
      <c r="E2278" s="370">
        <v>0</v>
      </c>
    </row>
    <row r="2279" spans="1:5">
      <c r="A2279" s="369" t="s">
        <v>3362</v>
      </c>
      <c r="B2279" s="366" t="s">
        <v>2661</v>
      </c>
      <c r="C2279" s="367" t="s">
        <v>123</v>
      </c>
      <c r="D2279" s="368">
        <v>31</v>
      </c>
      <c r="E2279" s="370">
        <v>0</v>
      </c>
    </row>
    <row r="2280" spans="1:5">
      <c r="A2280" s="369" t="s">
        <v>3404</v>
      </c>
      <c r="B2280" s="366" t="s">
        <v>2688</v>
      </c>
      <c r="C2280" s="367" t="s">
        <v>269</v>
      </c>
      <c r="D2280" s="368">
        <v>31</v>
      </c>
      <c r="E2280" s="370">
        <v>0</v>
      </c>
    </row>
    <row r="2281" spans="1:5">
      <c r="A2281" s="369" t="s">
        <v>3373</v>
      </c>
      <c r="B2281" s="366" t="s">
        <v>2668</v>
      </c>
      <c r="C2281" s="367" t="s">
        <v>196</v>
      </c>
      <c r="D2281" s="368">
        <v>29.5</v>
      </c>
      <c r="E2281" s="370">
        <v>0</v>
      </c>
    </row>
    <row r="2282" spans="1:5">
      <c r="A2282" s="369" t="s">
        <v>3340</v>
      </c>
      <c r="B2282" s="366" t="s">
        <v>2648</v>
      </c>
      <c r="C2282" s="367" t="s">
        <v>634</v>
      </c>
      <c r="D2282" s="368">
        <v>30</v>
      </c>
      <c r="E2282" s="370">
        <v>0</v>
      </c>
    </row>
    <row r="2283" spans="1:5">
      <c r="A2283" s="369" t="s">
        <v>3359</v>
      </c>
      <c r="B2283" s="366" t="s">
        <v>2659</v>
      </c>
      <c r="C2283" s="367" t="s">
        <v>239</v>
      </c>
      <c r="D2283" s="368">
        <v>29.5</v>
      </c>
      <c r="E2283" s="370">
        <v>0</v>
      </c>
    </row>
    <row r="2284" spans="1:5">
      <c r="A2284" s="369" t="s">
        <v>3390</v>
      </c>
      <c r="B2284" s="366" t="s">
        <v>2675</v>
      </c>
      <c r="C2284" s="367" t="s">
        <v>119</v>
      </c>
      <c r="D2284" s="368">
        <v>29</v>
      </c>
      <c r="E2284" s="370">
        <v>0</v>
      </c>
    </row>
    <row r="2285" spans="1:5">
      <c r="A2285" s="369" t="s">
        <v>3405</v>
      </c>
      <c r="B2285" s="366" t="s">
        <v>2689</v>
      </c>
      <c r="C2285" s="367" t="s">
        <v>479</v>
      </c>
      <c r="D2285" s="368">
        <v>29</v>
      </c>
      <c r="E2285" s="370">
        <v>0</v>
      </c>
    </row>
    <row r="2286" spans="1:5">
      <c r="A2286" s="369" t="s">
        <v>3393</v>
      </c>
      <c r="B2286" s="366" t="s">
        <v>3394</v>
      </c>
      <c r="C2286" s="367" t="s">
        <v>520</v>
      </c>
      <c r="D2286" s="368">
        <v>29</v>
      </c>
      <c r="E2286" s="370">
        <v>0</v>
      </c>
    </row>
    <row r="2287" spans="1:5">
      <c r="A2287" s="369" t="s">
        <v>3377</v>
      </c>
      <c r="B2287" s="366" t="s">
        <v>2669</v>
      </c>
      <c r="C2287" s="367" t="s">
        <v>243</v>
      </c>
      <c r="D2287" s="368">
        <v>29</v>
      </c>
      <c r="E2287" s="370">
        <v>0</v>
      </c>
    </row>
    <row r="2288" spans="1:5">
      <c r="A2288" s="369" t="s">
        <v>3395</v>
      </c>
      <c r="B2288" s="366" t="s">
        <v>3396</v>
      </c>
      <c r="C2288" s="367" t="s">
        <v>187</v>
      </c>
      <c r="D2288" s="368">
        <v>29</v>
      </c>
      <c r="E2288" s="370">
        <v>0</v>
      </c>
    </row>
    <row r="2289" spans="1:5">
      <c r="A2289" s="369" t="s">
        <v>3349</v>
      </c>
      <c r="B2289" s="366" t="s">
        <v>2655</v>
      </c>
      <c r="C2289" s="367" t="s">
        <v>373</v>
      </c>
      <c r="D2289" s="368">
        <v>29</v>
      </c>
      <c r="E2289" s="370">
        <v>0</v>
      </c>
    </row>
    <row r="2290" spans="1:5">
      <c r="A2290" s="369" t="s">
        <v>3372</v>
      </c>
      <c r="B2290" s="366" t="s">
        <v>2666</v>
      </c>
      <c r="C2290" s="367" t="s">
        <v>966</v>
      </c>
      <c r="D2290" s="368">
        <v>29</v>
      </c>
      <c r="E2290" s="370">
        <v>0</v>
      </c>
    </row>
    <row r="2291" spans="1:5">
      <c r="A2291" s="369" t="s">
        <v>3385</v>
      </c>
      <c r="B2291" s="366" t="s">
        <v>2671</v>
      </c>
      <c r="C2291" s="367" t="s">
        <v>551</v>
      </c>
      <c r="D2291" s="368">
        <v>28</v>
      </c>
      <c r="E2291" s="370">
        <v>0</v>
      </c>
    </row>
    <row r="2292" spans="1:5">
      <c r="A2292" s="369" t="s">
        <v>3397</v>
      </c>
      <c r="B2292" s="366" t="s">
        <v>2677</v>
      </c>
      <c r="C2292" s="367" t="s">
        <v>285</v>
      </c>
      <c r="D2292" s="368">
        <v>27.5</v>
      </c>
      <c r="E2292" s="370">
        <v>0</v>
      </c>
    </row>
    <row r="2293" spans="1:5">
      <c r="A2293" s="369" t="s">
        <v>3386</v>
      </c>
      <c r="B2293" s="366" t="s">
        <v>2672</v>
      </c>
      <c r="C2293" s="367" t="s">
        <v>214</v>
      </c>
      <c r="D2293" s="368">
        <v>27.5</v>
      </c>
      <c r="E2293" s="370">
        <v>0</v>
      </c>
    </row>
    <row r="2294" spans="1:5">
      <c r="A2294" s="369" t="s">
        <v>3417</v>
      </c>
      <c r="B2294" s="366" t="s">
        <v>3418</v>
      </c>
      <c r="C2294" s="367" t="s">
        <v>125</v>
      </c>
      <c r="D2294" s="368">
        <v>27</v>
      </c>
      <c r="E2294" s="370">
        <v>0</v>
      </c>
    </row>
    <row r="2295" spans="1:5">
      <c r="A2295" s="369" t="s">
        <v>3422</v>
      </c>
      <c r="B2295" s="366" t="s">
        <v>3423</v>
      </c>
      <c r="C2295" s="367" t="s">
        <v>101</v>
      </c>
      <c r="D2295" s="368">
        <v>27</v>
      </c>
      <c r="E2295" s="370">
        <v>0</v>
      </c>
    </row>
    <row r="2296" spans="1:5">
      <c r="A2296" s="369" t="s">
        <v>3387</v>
      </c>
      <c r="B2296" s="366" t="s">
        <v>2673</v>
      </c>
      <c r="C2296" s="367" t="s">
        <v>530</v>
      </c>
      <c r="D2296" s="368">
        <v>25</v>
      </c>
      <c r="E2296" s="370">
        <v>0</v>
      </c>
    </row>
    <row r="2297" spans="1:5">
      <c r="A2297" s="369" t="s">
        <v>3402</v>
      </c>
      <c r="B2297" s="366" t="s">
        <v>2686</v>
      </c>
      <c r="C2297" s="367" t="s">
        <v>239</v>
      </c>
      <c r="D2297" s="368">
        <v>26</v>
      </c>
      <c r="E2297" s="370">
        <v>0</v>
      </c>
    </row>
    <row r="2298" spans="1:5">
      <c r="A2298" s="369" t="s">
        <v>3398</v>
      </c>
      <c r="B2298" s="366" t="s">
        <v>2679</v>
      </c>
      <c r="C2298" s="367" t="s">
        <v>214</v>
      </c>
      <c r="D2298" s="368">
        <v>25.5</v>
      </c>
      <c r="E2298" s="370">
        <v>0</v>
      </c>
    </row>
    <row r="2299" spans="1:5">
      <c r="A2299" s="369" t="s">
        <v>3411</v>
      </c>
      <c r="B2299" s="366" t="s">
        <v>2692</v>
      </c>
      <c r="C2299" s="367" t="s">
        <v>101</v>
      </c>
      <c r="D2299" s="368">
        <v>25.5</v>
      </c>
      <c r="E2299" s="370">
        <v>0</v>
      </c>
    </row>
    <row r="2300" spans="1:5">
      <c r="A2300" s="369" t="s">
        <v>3403</v>
      </c>
      <c r="B2300" s="366" t="s">
        <v>2687</v>
      </c>
      <c r="C2300" s="367" t="s">
        <v>174</v>
      </c>
      <c r="D2300" s="368">
        <v>25</v>
      </c>
      <c r="E2300" s="370">
        <v>0</v>
      </c>
    </row>
    <row r="2301" spans="1:5">
      <c r="A2301" s="369" t="s">
        <v>3400</v>
      </c>
      <c r="B2301" s="366" t="s">
        <v>2683</v>
      </c>
      <c r="C2301" s="367" t="s">
        <v>162</v>
      </c>
      <c r="D2301" s="368">
        <v>24.5</v>
      </c>
      <c r="E2301" s="370">
        <v>0</v>
      </c>
    </row>
    <row r="2302" spans="1:5">
      <c r="A2302" s="369" t="s">
        <v>3413</v>
      </c>
      <c r="B2302" s="366" t="s">
        <v>2696</v>
      </c>
      <c r="C2302" s="367" t="s">
        <v>224</v>
      </c>
      <c r="D2302" s="368">
        <v>24.5</v>
      </c>
      <c r="E2302" s="370">
        <v>0</v>
      </c>
    </row>
    <row r="2303" spans="1:5">
      <c r="A2303" s="369" t="s">
        <v>3406</v>
      </c>
      <c r="B2303" s="366" t="s">
        <v>2691</v>
      </c>
      <c r="C2303" s="367" t="s">
        <v>340</v>
      </c>
      <c r="D2303" s="368">
        <v>24</v>
      </c>
      <c r="E2303" s="370">
        <v>0</v>
      </c>
    </row>
    <row r="2304" spans="1:5">
      <c r="A2304" s="369" t="s">
        <v>3414</v>
      </c>
      <c r="B2304" s="366" t="s">
        <v>2698</v>
      </c>
      <c r="C2304" s="367" t="s">
        <v>719</v>
      </c>
      <c r="D2304" s="368">
        <v>23</v>
      </c>
      <c r="E2304" s="370">
        <v>0</v>
      </c>
    </row>
    <row r="2305" spans="1:5">
      <c r="A2305" s="369" t="s">
        <v>3401</v>
      </c>
      <c r="B2305" s="366" t="s">
        <v>2685</v>
      </c>
      <c r="C2305" s="367" t="s">
        <v>334</v>
      </c>
      <c r="D2305" s="368">
        <v>23</v>
      </c>
      <c r="E2305" s="370">
        <v>0</v>
      </c>
    </row>
    <row r="2306" spans="1:5">
      <c r="A2306" s="369" t="s">
        <v>3424</v>
      </c>
      <c r="B2306" s="366" t="s">
        <v>2700</v>
      </c>
      <c r="C2306" s="367" t="s">
        <v>162</v>
      </c>
      <c r="D2306" s="368">
        <v>22.5</v>
      </c>
      <c r="E2306" s="370">
        <v>0</v>
      </c>
    </row>
    <row r="2307" spans="1:5">
      <c r="A2307" s="369" t="s">
        <v>3436</v>
      </c>
      <c r="B2307" s="366" t="s">
        <v>3437</v>
      </c>
      <c r="C2307" s="367" t="s">
        <v>224</v>
      </c>
      <c r="D2307" s="368">
        <v>22</v>
      </c>
      <c r="E2307" s="370">
        <v>0</v>
      </c>
    </row>
    <row r="2308" spans="1:5">
      <c r="A2308" s="369" t="s">
        <v>3498</v>
      </c>
      <c r="B2308" s="366" t="s">
        <v>3499</v>
      </c>
      <c r="C2308" s="367" t="s">
        <v>568</v>
      </c>
      <c r="D2308" s="368">
        <v>21</v>
      </c>
      <c r="E2308" s="370">
        <v>0</v>
      </c>
    </row>
    <row r="2309" spans="1:5">
      <c r="A2309" s="369" t="s">
        <v>3443</v>
      </c>
      <c r="B2309" s="366" t="s">
        <v>2717</v>
      </c>
      <c r="C2309" s="367" t="s">
        <v>344</v>
      </c>
      <c r="D2309" s="368">
        <v>21</v>
      </c>
      <c r="E2309" s="370">
        <v>0</v>
      </c>
    </row>
    <row r="2310" spans="1:5">
      <c r="A2310" s="369" t="s">
        <v>3412</v>
      </c>
      <c r="B2310" s="366" t="s">
        <v>2694</v>
      </c>
      <c r="C2310" s="367" t="s">
        <v>573</v>
      </c>
      <c r="D2310" s="368">
        <v>20.5</v>
      </c>
      <c r="E2310" s="370">
        <v>0</v>
      </c>
    </row>
    <row r="2311" spans="1:5">
      <c r="A2311" s="369" t="s">
        <v>3434</v>
      </c>
      <c r="B2311" s="366" t="s">
        <v>2714</v>
      </c>
      <c r="C2311" s="367" t="s">
        <v>119</v>
      </c>
      <c r="D2311" s="368">
        <v>20.5</v>
      </c>
      <c r="E2311" s="370">
        <v>0</v>
      </c>
    </row>
    <row r="2312" spans="1:5">
      <c r="A2312" s="369" t="s">
        <v>3399</v>
      </c>
      <c r="B2312" s="366" t="s">
        <v>2681</v>
      </c>
      <c r="C2312" s="367" t="s">
        <v>405</v>
      </c>
      <c r="D2312" s="368">
        <v>20.5</v>
      </c>
      <c r="E2312" s="370">
        <v>0</v>
      </c>
    </row>
    <row r="2313" spans="1:5">
      <c r="A2313" s="369" t="s">
        <v>3433</v>
      </c>
      <c r="B2313" s="366" t="s">
        <v>2712</v>
      </c>
      <c r="C2313" s="367" t="s">
        <v>311</v>
      </c>
      <c r="D2313" s="368">
        <v>19</v>
      </c>
      <c r="E2313" s="370">
        <v>0</v>
      </c>
    </row>
    <row r="2314" spans="1:5">
      <c r="A2314" s="369" t="s">
        <v>3464</v>
      </c>
      <c r="B2314" s="366" t="s">
        <v>3465</v>
      </c>
      <c r="C2314" s="367" t="s">
        <v>858</v>
      </c>
      <c r="D2314" s="368">
        <v>20</v>
      </c>
      <c r="E2314" s="370">
        <v>0</v>
      </c>
    </row>
    <row r="2315" spans="1:5">
      <c r="A2315" s="369" t="s">
        <v>3425</v>
      </c>
      <c r="B2315" s="366" t="s">
        <v>2702</v>
      </c>
      <c r="C2315" s="367" t="s">
        <v>110</v>
      </c>
      <c r="D2315" s="368">
        <v>20</v>
      </c>
      <c r="E2315" s="370">
        <v>0</v>
      </c>
    </row>
    <row r="2316" spans="1:5">
      <c r="A2316" s="369" t="s">
        <v>3426</v>
      </c>
      <c r="B2316" s="366" t="s">
        <v>2704</v>
      </c>
      <c r="C2316" s="367" t="s">
        <v>551</v>
      </c>
      <c r="D2316" s="368">
        <v>19.5</v>
      </c>
      <c r="E2316" s="370">
        <v>0</v>
      </c>
    </row>
    <row r="2317" spans="1:5">
      <c r="A2317" s="369" t="s">
        <v>3520</v>
      </c>
      <c r="B2317" s="366" t="s">
        <v>3521</v>
      </c>
      <c r="C2317" s="367" t="s">
        <v>205</v>
      </c>
      <c r="D2317" s="368">
        <v>19</v>
      </c>
      <c r="E2317" s="370">
        <v>0</v>
      </c>
    </row>
    <row r="2318" spans="1:5">
      <c r="A2318" s="369" t="s">
        <v>3438</v>
      </c>
      <c r="B2318" s="366" t="s">
        <v>3439</v>
      </c>
      <c r="C2318" s="367" t="s">
        <v>112</v>
      </c>
      <c r="D2318" s="368">
        <v>19</v>
      </c>
      <c r="E2318" s="370">
        <v>0</v>
      </c>
    </row>
    <row r="2319" spans="1:5">
      <c r="A2319" s="369" t="s">
        <v>3428</v>
      </c>
      <c r="B2319" s="366" t="s">
        <v>2706</v>
      </c>
      <c r="C2319" s="367" t="s">
        <v>307</v>
      </c>
      <c r="D2319" s="368">
        <v>19</v>
      </c>
      <c r="E2319" s="370">
        <v>0</v>
      </c>
    </row>
    <row r="2320" spans="1:5">
      <c r="A2320" s="369" t="s">
        <v>3492</v>
      </c>
      <c r="B2320" s="366" t="s">
        <v>2756</v>
      </c>
      <c r="C2320" s="367" t="s">
        <v>224</v>
      </c>
      <c r="D2320" s="368">
        <v>19</v>
      </c>
      <c r="E2320" s="370">
        <v>0</v>
      </c>
    </row>
    <row r="2321" spans="1:5">
      <c r="A2321" s="369" t="s">
        <v>3432</v>
      </c>
      <c r="B2321" s="366" t="s">
        <v>2710</v>
      </c>
      <c r="C2321" s="367" t="s">
        <v>172</v>
      </c>
      <c r="D2321" s="368">
        <v>19</v>
      </c>
      <c r="E2321" s="370">
        <v>0</v>
      </c>
    </row>
    <row r="2322" spans="1:5">
      <c r="A2322" s="369" t="s">
        <v>3478</v>
      </c>
      <c r="B2322" s="366" t="s">
        <v>2745</v>
      </c>
      <c r="C2322" s="367" t="s">
        <v>269</v>
      </c>
      <c r="D2322" s="368">
        <v>18.5</v>
      </c>
      <c r="E2322" s="370">
        <v>0</v>
      </c>
    </row>
    <row r="2323" spans="1:5">
      <c r="A2323" s="369" t="s">
        <v>3430</v>
      </c>
      <c r="B2323" s="366" t="s">
        <v>2707</v>
      </c>
      <c r="C2323" s="367" t="s">
        <v>114</v>
      </c>
      <c r="D2323" s="368">
        <v>18</v>
      </c>
      <c r="E2323" s="370">
        <v>0</v>
      </c>
    </row>
    <row r="2324" spans="1:5">
      <c r="A2324" s="369" t="s">
        <v>3444</v>
      </c>
      <c r="B2324" s="366" t="s">
        <v>3445</v>
      </c>
      <c r="C2324" s="367" t="s">
        <v>217</v>
      </c>
      <c r="D2324" s="368">
        <v>18</v>
      </c>
      <c r="E2324" s="370">
        <v>0</v>
      </c>
    </row>
    <row r="2325" spans="1:5">
      <c r="A2325" s="369" t="s">
        <v>3449</v>
      </c>
      <c r="B2325" s="366" t="s">
        <v>2721</v>
      </c>
      <c r="C2325" s="367" t="s">
        <v>110</v>
      </c>
      <c r="D2325" s="368">
        <v>18</v>
      </c>
      <c r="E2325" s="370">
        <v>0</v>
      </c>
    </row>
    <row r="2326" spans="1:5">
      <c r="A2326" s="369" t="s">
        <v>3447</v>
      </c>
      <c r="B2326" s="366" t="s">
        <v>3448</v>
      </c>
      <c r="C2326" s="367" t="s">
        <v>475</v>
      </c>
      <c r="D2326" s="368">
        <v>18</v>
      </c>
      <c r="E2326" s="370">
        <v>0</v>
      </c>
    </row>
    <row r="2327" spans="1:5">
      <c r="A2327" s="369" t="s">
        <v>3431</v>
      </c>
      <c r="B2327" s="366" t="s">
        <v>2708</v>
      </c>
      <c r="C2327" s="367" t="s">
        <v>556</v>
      </c>
      <c r="D2327" s="368">
        <v>17.5</v>
      </c>
      <c r="E2327" s="370">
        <v>0</v>
      </c>
    </row>
    <row r="2328" spans="1:5">
      <c r="A2328" s="369" t="s">
        <v>3467</v>
      </c>
      <c r="B2328" s="366" t="s">
        <v>2732</v>
      </c>
      <c r="C2328" s="367" t="s">
        <v>139</v>
      </c>
      <c r="D2328" s="368">
        <v>17.5</v>
      </c>
      <c r="E2328" s="370">
        <v>0</v>
      </c>
    </row>
    <row r="2329" spans="1:5">
      <c r="A2329" s="369" t="s">
        <v>3453</v>
      </c>
      <c r="B2329" s="366" t="s">
        <v>3454</v>
      </c>
      <c r="C2329" s="367" t="s">
        <v>717</v>
      </c>
      <c r="D2329" s="368">
        <v>17</v>
      </c>
      <c r="E2329" s="370">
        <v>0</v>
      </c>
    </row>
    <row r="2330" spans="1:5">
      <c r="A2330" s="369" t="s">
        <v>3455</v>
      </c>
      <c r="B2330" s="366" t="s">
        <v>3456</v>
      </c>
      <c r="C2330" s="367" t="s">
        <v>97</v>
      </c>
      <c r="D2330" s="368">
        <v>17</v>
      </c>
      <c r="E2330" s="370">
        <v>0</v>
      </c>
    </row>
    <row r="2331" spans="1:5">
      <c r="A2331" s="369" t="s">
        <v>3450</v>
      </c>
      <c r="B2331" s="366" t="s">
        <v>2723</v>
      </c>
      <c r="C2331" s="367" t="s">
        <v>119</v>
      </c>
      <c r="D2331" s="368">
        <v>17</v>
      </c>
      <c r="E2331" s="370">
        <v>0</v>
      </c>
    </row>
    <row r="2332" spans="1:5">
      <c r="A2332" s="369" t="s">
        <v>3458</v>
      </c>
      <c r="B2332" s="366" t="s">
        <v>3459</v>
      </c>
      <c r="C2332" s="367" t="s">
        <v>475</v>
      </c>
      <c r="D2332" s="368">
        <v>17</v>
      </c>
      <c r="E2332" s="370">
        <v>0</v>
      </c>
    </row>
    <row r="2333" spans="1:5">
      <c r="A2333" s="369" t="s">
        <v>3460</v>
      </c>
      <c r="B2333" s="366" t="s">
        <v>3461</v>
      </c>
      <c r="C2333" s="367" t="s">
        <v>207</v>
      </c>
      <c r="D2333" s="368">
        <v>17</v>
      </c>
      <c r="E2333" s="370">
        <v>0</v>
      </c>
    </row>
    <row r="2334" spans="1:5">
      <c r="A2334" s="369" t="s">
        <v>3470</v>
      </c>
      <c r="B2334" s="366" t="s">
        <v>2734</v>
      </c>
      <c r="C2334" s="367" t="s">
        <v>165</v>
      </c>
      <c r="D2334" s="368">
        <v>16.5</v>
      </c>
      <c r="E2334" s="370">
        <v>0</v>
      </c>
    </row>
    <row r="2335" spans="1:5">
      <c r="A2335" s="369" t="s">
        <v>3427</v>
      </c>
      <c r="B2335" s="366" t="s">
        <v>2705</v>
      </c>
      <c r="C2335" s="367" t="s">
        <v>489</v>
      </c>
      <c r="D2335" s="368">
        <v>15.5</v>
      </c>
      <c r="E2335" s="370">
        <v>0</v>
      </c>
    </row>
    <row r="2336" spans="1:5">
      <c r="A2336" s="369" t="s">
        <v>3486</v>
      </c>
      <c r="B2336" s="366" t="s">
        <v>2750</v>
      </c>
      <c r="C2336" s="367" t="s">
        <v>123</v>
      </c>
      <c r="D2336" s="368">
        <v>16.5</v>
      </c>
      <c r="E2336" s="370">
        <v>0</v>
      </c>
    </row>
    <row r="2337" spans="1:5">
      <c r="A2337" s="369" t="s">
        <v>3644</v>
      </c>
      <c r="B2337" s="366" t="s">
        <v>2904</v>
      </c>
      <c r="C2337" s="367" t="s">
        <v>224</v>
      </c>
      <c r="D2337" s="368">
        <v>16.5</v>
      </c>
      <c r="E2337" s="370">
        <v>0</v>
      </c>
    </row>
    <row r="2338" spans="1:5">
      <c r="A2338" s="369" t="s">
        <v>3446</v>
      </c>
      <c r="B2338" s="366" t="s">
        <v>2719</v>
      </c>
      <c r="C2338" s="367" t="s">
        <v>97</v>
      </c>
      <c r="D2338" s="368">
        <v>16.5</v>
      </c>
      <c r="E2338" s="370">
        <v>0</v>
      </c>
    </row>
    <row r="2339" spans="1:5">
      <c r="A2339" s="369" t="s">
        <v>3473</v>
      </c>
      <c r="B2339" s="366" t="s">
        <v>2735</v>
      </c>
      <c r="C2339" s="367" t="s">
        <v>2736</v>
      </c>
      <c r="D2339" s="368">
        <v>16.5</v>
      </c>
      <c r="E2339" s="370">
        <v>0</v>
      </c>
    </row>
    <row r="2340" spans="1:5">
      <c r="A2340" s="369" t="s">
        <v>3435</v>
      </c>
      <c r="B2340" s="366" t="s">
        <v>2715</v>
      </c>
      <c r="C2340" s="367" t="s">
        <v>137</v>
      </c>
      <c r="D2340" s="368">
        <v>16.5</v>
      </c>
      <c r="E2340" s="370">
        <v>0</v>
      </c>
    </row>
    <row r="2341" spans="1:5">
      <c r="A2341" s="369" t="s">
        <v>3477</v>
      </c>
      <c r="B2341" s="366" t="s">
        <v>2744</v>
      </c>
      <c r="C2341" s="367" t="s">
        <v>162</v>
      </c>
      <c r="D2341" s="368">
        <v>16.5</v>
      </c>
      <c r="E2341" s="370">
        <v>0</v>
      </c>
    </row>
    <row r="2342" spans="1:5">
      <c r="A2342" s="369" t="s">
        <v>3474</v>
      </c>
      <c r="B2342" s="366" t="s">
        <v>2738</v>
      </c>
      <c r="C2342" s="367" t="s">
        <v>2739</v>
      </c>
      <c r="D2342" s="368">
        <v>15.5</v>
      </c>
      <c r="E2342" s="370">
        <v>0</v>
      </c>
    </row>
    <row r="2343" spans="1:5">
      <c r="A2343" s="369" t="s">
        <v>3476</v>
      </c>
      <c r="B2343" s="366" t="s">
        <v>2742</v>
      </c>
      <c r="C2343" s="367" t="s">
        <v>479</v>
      </c>
      <c r="D2343" s="368">
        <v>15.5</v>
      </c>
      <c r="E2343" s="370">
        <v>0</v>
      </c>
    </row>
    <row r="2344" spans="1:5">
      <c r="A2344" s="369" t="s">
        <v>3468</v>
      </c>
      <c r="B2344" s="366" t="s">
        <v>3469</v>
      </c>
      <c r="C2344" s="367" t="s">
        <v>217</v>
      </c>
      <c r="D2344" s="368">
        <v>15</v>
      </c>
      <c r="E2344" s="370">
        <v>0</v>
      </c>
    </row>
    <row r="2345" spans="1:5">
      <c r="A2345" s="369" t="s">
        <v>3463</v>
      </c>
      <c r="B2345" s="366" t="s">
        <v>2729</v>
      </c>
      <c r="C2345" s="367" t="s">
        <v>103</v>
      </c>
      <c r="D2345" s="368">
        <v>15</v>
      </c>
      <c r="E2345" s="370">
        <v>0</v>
      </c>
    </row>
    <row r="2346" spans="1:5">
      <c r="A2346" s="369" t="s">
        <v>3471</v>
      </c>
      <c r="B2346" s="366" t="s">
        <v>3472</v>
      </c>
      <c r="C2346" s="367" t="s">
        <v>222</v>
      </c>
      <c r="D2346" s="368">
        <v>15</v>
      </c>
      <c r="E2346" s="370">
        <v>0</v>
      </c>
    </row>
    <row r="2347" spans="1:5">
      <c r="A2347" s="369" t="s">
        <v>3457</v>
      </c>
      <c r="B2347" s="366" t="s">
        <v>2727</v>
      </c>
      <c r="C2347" s="367" t="s">
        <v>137</v>
      </c>
      <c r="D2347" s="368">
        <v>14.5</v>
      </c>
      <c r="E2347" s="370">
        <v>0</v>
      </c>
    </row>
    <row r="2348" spans="1:5">
      <c r="A2348" s="369" t="s">
        <v>3494</v>
      </c>
      <c r="B2348" s="366" t="s">
        <v>2759</v>
      </c>
      <c r="C2348" s="367" t="s">
        <v>190</v>
      </c>
      <c r="D2348" s="368">
        <v>14</v>
      </c>
      <c r="E2348" s="370">
        <v>0</v>
      </c>
    </row>
    <row r="2349" spans="1:5">
      <c r="A2349" s="369" t="s">
        <v>3497</v>
      </c>
      <c r="B2349" s="366" t="s">
        <v>2764</v>
      </c>
      <c r="C2349" s="367" t="s">
        <v>551</v>
      </c>
      <c r="D2349" s="368">
        <v>13.5</v>
      </c>
      <c r="E2349" s="370">
        <v>0</v>
      </c>
    </row>
    <row r="2350" spans="1:5">
      <c r="A2350" s="369" t="s">
        <v>3451</v>
      </c>
      <c r="B2350" s="366" t="s">
        <v>2725</v>
      </c>
      <c r="C2350" s="367" t="s">
        <v>119</v>
      </c>
      <c r="D2350" s="368">
        <v>13.5</v>
      </c>
      <c r="E2350" s="370">
        <v>0</v>
      </c>
    </row>
    <row r="2351" spans="1:5">
      <c r="A2351" s="369" t="s">
        <v>3479</v>
      </c>
      <c r="B2351" s="366" t="s">
        <v>3480</v>
      </c>
      <c r="C2351" s="367" t="s">
        <v>145</v>
      </c>
      <c r="D2351" s="368">
        <v>13</v>
      </c>
      <c r="E2351" s="370">
        <v>0</v>
      </c>
    </row>
    <row r="2352" spans="1:5">
      <c r="A2352" s="369" t="s">
        <v>3524</v>
      </c>
      <c r="B2352" s="366" t="s">
        <v>2784</v>
      </c>
      <c r="C2352" s="367" t="s">
        <v>249</v>
      </c>
      <c r="D2352" s="368">
        <v>12.5</v>
      </c>
      <c r="E2352" s="370">
        <v>0</v>
      </c>
    </row>
    <row r="2353" spans="1:5">
      <c r="A2353" s="369" t="s">
        <v>3535</v>
      </c>
      <c r="B2353" s="366" t="s">
        <v>2795</v>
      </c>
      <c r="C2353" s="367" t="s">
        <v>224</v>
      </c>
      <c r="D2353" s="368">
        <v>12.5</v>
      </c>
      <c r="E2353" s="370">
        <v>0</v>
      </c>
    </row>
    <row r="2354" spans="1:5">
      <c r="A2354" s="369" t="s">
        <v>3482</v>
      </c>
      <c r="B2354" s="366" t="s">
        <v>2746</v>
      </c>
      <c r="C2354" s="367" t="s">
        <v>287</v>
      </c>
      <c r="D2354" s="368">
        <v>12.5</v>
      </c>
      <c r="E2354" s="370">
        <v>0</v>
      </c>
    </row>
    <row r="2355" spans="1:5">
      <c r="A2355" s="369" t="s">
        <v>3452</v>
      </c>
      <c r="B2355" s="366" t="s">
        <v>2726</v>
      </c>
      <c r="C2355" s="367" t="s">
        <v>137</v>
      </c>
      <c r="D2355" s="368">
        <v>12.5</v>
      </c>
      <c r="E2355" s="370">
        <v>0</v>
      </c>
    </row>
    <row r="2356" spans="1:5">
      <c r="A2356" s="369" t="s">
        <v>3636</v>
      </c>
      <c r="B2356" s="366" t="s">
        <v>2890</v>
      </c>
      <c r="C2356" s="367" t="s">
        <v>2891</v>
      </c>
      <c r="D2356" s="368">
        <v>12.5</v>
      </c>
      <c r="E2356" s="370">
        <v>0</v>
      </c>
    </row>
    <row r="2357" spans="1:5">
      <c r="A2357" s="369" t="s">
        <v>3466</v>
      </c>
      <c r="B2357" s="366" t="s">
        <v>2730</v>
      </c>
      <c r="C2357" s="367" t="s">
        <v>147</v>
      </c>
      <c r="D2357" s="368">
        <v>12</v>
      </c>
      <c r="E2357" s="370">
        <v>0</v>
      </c>
    </row>
    <row r="2358" spans="1:5">
      <c r="A2358" s="369" t="s">
        <v>3594</v>
      </c>
      <c r="B2358" s="366" t="s">
        <v>2854</v>
      </c>
      <c r="C2358" s="367" t="s">
        <v>2736</v>
      </c>
      <c r="D2358" s="368">
        <v>12</v>
      </c>
      <c r="E2358" s="370">
        <v>0</v>
      </c>
    </row>
    <row r="2359" spans="1:5">
      <c r="A2359" s="369" t="s">
        <v>3516</v>
      </c>
      <c r="B2359" s="366" t="s">
        <v>2777</v>
      </c>
      <c r="C2359" s="367" t="s">
        <v>114</v>
      </c>
      <c r="D2359" s="368">
        <v>12</v>
      </c>
      <c r="E2359" s="370">
        <v>0</v>
      </c>
    </row>
    <row r="2360" spans="1:5">
      <c r="A2360" s="369" t="s">
        <v>3493</v>
      </c>
      <c r="B2360" s="366" t="s">
        <v>2758</v>
      </c>
      <c r="C2360" s="367" t="s">
        <v>287</v>
      </c>
      <c r="D2360" s="368">
        <v>12</v>
      </c>
      <c r="E2360" s="370">
        <v>0</v>
      </c>
    </row>
    <row r="2361" spans="1:5">
      <c r="A2361" s="369" t="s">
        <v>3496</v>
      </c>
      <c r="B2361" s="366" t="s">
        <v>2762</v>
      </c>
      <c r="C2361" s="367" t="s">
        <v>103</v>
      </c>
      <c r="D2361" s="368">
        <v>11.5</v>
      </c>
      <c r="E2361" s="370">
        <v>0</v>
      </c>
    </row>
    <row r="2362" spans="1:5">
      <c r="A2362" s="369" t="s">
        <v>3547</v>
      </c>
      <c r="B2362" s="366" t="s">
        <v>2805</v>
      </c>
      <c r="C2362" s="367" t="s">
        <v>127</v>
      </c>
      <c r="D2362" s="368">
        <v>11.5</v>
      </c>
      <c r="E2362" s="370">
        <v>0</v>
      </c>
    </row>
    <row r="2363" spans="1:5">
      <c r="A2363" s="369" t="s">
        <v>3500</v>
      </c>
      <c r="B2363" s="366" t="s">
        <v>3501</v>
      </c>
      <c r="C2363" s="367" t="s">
        <v>634</v>
      </c>
      <c r="D2363" s="368">
        <v>11</v>
      </c>
      <c r="E2363" s="370">
        <v>0</v>
      </c>
    </row>
    <row r="2364" spans="1:5">
      <c r="A2364" s="369" t="s">
        <v>3475</v>
      </c>
      <c r="B2364" s="366" t="s">
        <v>2741</v>
      </c>
      <c r="C2364" s="367" t="s">
        <v>172</v>
      </c>
      <c r="D2364" s="368">
        <v>10.5</v>
      </c>
      <c r="E2364" s="370">
        <v>0</v>
      </c>
    </row>
    <row r="2365" spans="1:5">
      <c r="A2365" s="369" t="s">
        <v>3506</v>
      </c>
      <c r="B2365" s="366" t="s">
        <v>3507</v>
      </c>
      <c r="C2365" s="367" t="s">
        <v>565</v>
      </c>
      <c r="D2365" s="368">
        <v>10</v>
      </c>
      <c r="E2365" s="370">
        <v>0</v>
      </c>
    </row>
    <row r="2366" spans="1:5">
      <c r="A2366" s="369" t="s">
        <v>3503</v>
      </c>
      <c r="B2366" s="366" t="s">
        <v>2767</v>
      </c>
      <c r="C2366" s="367" t="s">
        <v>127</v>
      </c>
      <c r="D2366" s="368">
        <v>10</v>
      </c>
      <c r="E2366" s="370">
        <v>0</v>
      </c>
    </row>
    <row r="2367" spans="1:5">
      <c r="A2367" s="369" t="s">
        <v>3525</v>
      </c>
      <c r="B2367" s="366" t="s">
        <v>2786</v>
      </c>
      <c r="C2367" s="367" t="s">
        <v>190</v>
      </c>
      <c r="D2367" s="368">
        <v>10</v>
      </c>
      <c r="E2367" s="370">
        <v>0</v>
      </c>
    </row>
    <row r="2368" spans="1:5">
      <c r="A2368" s="369" t="s">
        <v>3487</v>
      </c>
      <c r="B2368" s="366" t="s">
        <v>2751</v>
      </c>
      <c r="C2368" s="367" t="s">
        <v>297</v>
      </c>
      <c r="D2368" s="368">
        <v>10</v>
      </c>
      <c r="E2368" s="370">
        <v>0</v>
      </c>
    </row>
    <row r="2369" spans="1:5">
      <c r="A2369" s="369" t="s">
        <v>3517</v>
      </c>
      <c r="B2369" s="366" t="s">
        <v>2779</v>
      </c>
      <c r="C2369" s="367" t="s">
        <v>190</v>
      </c>
      <c r="D2369" s="368">
        <v>10</v>
      </c>
      <c r="E2369" s="370">
        <v>0</v>
      </c>
    </row>
    <row r="2370" spans="1:5">
      <c r="A2370" s="369" t="s">
        <v>3533</v>
      </c>
      <c r="B2370" s="366" t="s">
        <v>2791</v>
      </c>
      <c r="C2370" s="367" t="s">
        <v>101</v>
      </c>
      <c r="D2370" s="368">
        <v>10</v>
      </c>
      <c r="E2370" s="370">
        <v>0</v>
      </c>
    </row>
    <row r="2371" spans="1:5">
      <c r="A2371" s="369" t="s">
        <v>3510</v>
      </c>
      <c r="B2371" s="366" t="s">
        <v>3511</v>
      </c>
      <c r="C2371" s="367" t="s">
        <v>479</v>
      </c>
      <c r="D2371" s="368">
        <v>10</v>
      </c>
      <c r="E2371" s="370">
        <v>0</v>
      </c>
    </row>
    <row r="2372" spans="1:5">
      <c r="A2372" s="369" t="s">
        <v>3575</v>
      </c>
      <c r="B2372" s="366" t="s">
        <v>2836</v>
      </c>
      <c r="C2372" s="367" t="s">
        <v>196</v>
      </c>
      <c r="D2372" s="368">
        <v>10</v>
      </c>
      <c r="E2372" s="370">
        <v>0</v>
      </c>
    </row>
    <row r="2373" spans="1:5">
      <c r="A2373" s="369" t="s">
        <v>3635</v>
      </c>
      <c r="B2373" s="366" t="s">
        <v>2889</v>
      </c>
      <c r="C2373" s="367" t="s">
        <v>224</v>
      </c>
      <c r="D2373" s="368">
        <v>9.5</v>
      </c>
      <c r="E2373" s="370">
        <v>0</v>
      </c>
    </row>
    <row r="2374" spans="1:5">
      <c r="A2374" s="369" t="s">
        <v>3580</v>
      </c>
      <c r="B2374" s="366" t="s">
        <v>2840</v>
      </c>
      <c r="C2374" s="367" t="s">
        <v>479</v>
      </c>
      <c r="D2374" s="368">
        <v>9.5</v>
      </c>
      <c r="E2374" s="370">
        <v>0</v>
      </c>
    </row>
    <row r="2375" spans="1:5">
      <c r="A2375" s="369" t="s">
        <v>3484</v>
      </c>
      <c r="B2375" s="366" t="s">
        <v>2748</v>
      </c>
      <c r="C2375" s="367" t="s">
        <v>158</v>
      </c>
      <c r="D2375" s="368">
        <v>9.5</v>
      </c>
      <c r="E2375" s="370">
        <v>0</v>
      </c>
    </row>
    <row r="2376" spans="1:5">
      <c r="A2376" s="369" t="s">
        <v>3548</v>
      </c>
      <c r="B2376" s="366" t="s">
        <v>2807</v>
      </c>
      <c r="C2376" s="367" t="s">
        <v>119</v>
      </c>
      <c r="D2376" s="368">
        <v>9.5</v>
      </c>
      <c r="E2376" s="370">
        <v>0</v>
      </c>
    </row>
    <row r="2377" spans="1:5">
      <c r="A2377" s="369" t="s">
        <v>3522</v>
      </c>
      <c r="B2377" s="366" t="s">
        <v>3523</v>
      </c>
      <c r="C2377" s="367" t="s">
        <v>196</v>
      </c>
      <c r="D2377" s="368">
        <v>9</v>
      </c>
      <c r="E2377" s="370">
        <v>0</v>
      </c>
    </row>
    <row r="2378" spans="1:5">
      <c r="A2378" s="369" t="s">
        <v>3590</v>
      </c>
      <c r="B2378" s="366" t="s">
        <v>3591</v>
      </c>
      <c r="C2378" s="367" t="s">
        <v>187</v>
      </c>
      <c r="D2378" s="368">
        <v>9</v>
      </c>
      <c r="E2378" s="370">
        <v>0</v>
      </c>
    </row>
    <row r="2379" spans="1:5">
      <c r="A2379" s="369" t="s">
        <v>3526</v>
      </c>
      <c r="B2379" s="366" t="s">
        <v>3527</v>
      </c>
      <c r="C2379" s="367" t="s">
        <v>121</v>
      </c>
      <c r="D2379" s="368">
        <v>9</v>
      </c>
      <c r="E2379" s="370">
        <v>0</v>
      </c>
    </row>
    <row r="2380" spans="1:5">
      <c r="A2380" s="369" t="s">
        <v>3531</v>
      </c>
      <c r="B2380" s="366" t="s">
        <v>3532</v>
      </c>
      <c r="C2380" s="367" t="s">
        <v>193</v>
      </c>
      <c r="D2380" s="368">
        <v>9</v>
      </c>
      <c r="E2380" s="370">
        <v>0</v>
      </c>
    </row>
    <row r="2381" spans="1:5">
      <c r="A2381" s="369" t="s">
        <v>3558</v>
      </c>
      <c r="B2381" s="366" t="s">
        <v>2821</v>
      </c>
      <c r="C2381" s="367" t="s">
        <v>953</v>
      </c>
      <c r="D2381" s="368">
        <v>8</v>
      </c>
      <c r="E2381" s="370">
        <v>0</v>
      </c>
    </row>
    <row r="2382" spans="1:5">
      <c r="A2382" s="369" t="s">
        <v>3600</v>
      </c>
      <c r="B2382" s="366" t="s">
        <v>3601</v>
      </c>
      <c r="C2382" s="367" t="s">
        <v>634</v>
      </c>
      <c r="D2382" s="368">
        <v>6</v>
      </c>
      <c r="E2382" s="370">
        <v>0</v>
      </c>
    </row>
    <row r="2383" spans="1:5">
      <c r="A2383" s="369" t="s">
        <v>3502</v>
      </c>
      <c r="B2383" s="366" t="s">
        <v>2766</v>
      </c>
      <c r="C2383" s="367" t="s">
        <v>256</v>
      </c>
      <c r="D2383" s="368">
        <v>8.5</v>
      </c>
      <c r="E2383" s="370">
        <v>0</v>
      </c>
    </row>
    <row r="2384" spans="1:5">
      <c r="A2384" s="369" t="s">
        <v>3509</v>
      </c>
      <c r="B2384" s="366" t="s">
        <v>2772</v>
      </c>
      <c r="C2384" s="367" t="s">
        <v>256</v>
      </c>
      <c r="D2384" s="368">
        <v>8.5</v>
      </c>
      <c r="E2384" s="370">
        <v>0</v>
      </c>
    </row>
    <row r="2385" spans="1:5">
      <c r="A2385" s="369" t="s">
        <v>3530</v>
      </c>
      <c r="B2385" s="366" t="s">
        <v>2789</v>
      </c>
      <c r="C2385" s="367" t="s">
        <v>542</v>
      </c>
      <c r="D2385" s="368">
        <v>8.5</v>
      </c>
      <c r="E2385" s="370">
        <v>0</v>
      </c>
    </row>
    <row r="2386" spans="1:5">
      <c r="A2386" s="369" t="s">
        <v>3645</v>
      </c>
      <c r="B2386" s="366" t="s">
        <v>2906</v>
      </c>
      <c r="C2386" s="367" t="s">
        <v>190</v>
      </c>
      <c r="D2386" s="368">
        <v>8</v>
      </c>
      <c r="E2386" s="370">
        <v>0</v>
      </c>
    </row>
    <row r="2387" spans="1:5">
      <c r="A2387" s="369" t="s">
        <v>3488</v>
      </c>
      <c r="B2387" s="366" t="s">
        <v>2752</v>
      </c>
      <c r="C2387" s="367" t="s">
        <v>297</v>
      </c>
      <c r="D2387" s="368">
        <v>8</v>
      </c>
      <c r="E2387" s="370">
        <v>0</v>
      </c>
    </row>
    <row r="2388" spans="1:5">
      <c r="A2388" s="369" t="s">
        <v>3518</v>
      </c>
      <c r="B2388" s="366" t="s">
        <v>2781</v>
      </c>
      <c r="C2388" s="367" t="s">
        <v>214</v>
      </c>
      <c r="D2388" s="368">
        <v>8</v>
      </c>
      <c r="E2388" s="370">
        <v>0</v>
      </c>
    </row>
    <row r="2389" spans="1:5">
      <c r="A2389" s="369" t="s">
        <v>3490</v>
      </c>
      <c r="B2389" s="366" t="s">
        <v>2754</v>
      </c>
      <c r="C2389" s="367" t="s">
        <v>119</v>
      </c>
      <c r="D2389" s="368">
        <v>8</v>
      </c>
      <c r="E2389" s="370">
        <v>0</v>
      </c>
    </row>
    <row r="2390" spans="1:5">
      <c r="A2390" s="369" t="s">
        <v>3640</v>
      </c>
      <c r="B2390" s="366" t="s">
        <v>2897</v>
      </c>
      <c r="C2390" s="367" t="s">
        <v>190</v>
      </c>
      <c r="D2390" s="368">
        <v>8</v>
      </c>
      <c r="E2390" s="370">
        <v>0</v>
      </c>
    </row>
    <row r="2391" spans="1:5">
      <c r="A2391" s="369" t="s">
        <v>3495</v>
      </c>
      <c r="B2391" s="366" t="s">
        <v>2760</v>
      </c>
      <c r="C2391" s="367" t="s">
        <v>334</v>
      </c>
      <c r="D2391" s="368">
        <v>8</v>
      </c>
      <c r="E2391" s="370">
        <v>0</v>
      </c>
    </row>
    <row r="2392" spans="1:5">
      <c r="A2392" s="369" t="s">
        <v>3519</v>
      </c>
      <c r="B2392" s="366" t="s">
        <v>2783</v>
      </c>
      <c r="C2392" s="367" t="s">
        <v>249</v>
      </c>
      <c r="D2392" s="368">
        <v>8</v>
      </c>
      <c r="E2392" s="370">
        <v>0</v>
      </c>
    </row>
    <row r="2393" spans="1:5">
      <c r="A2393" s="369" t="s">
        <v>3729</v>
      </c>
      <c r="B2393" s="366" t="s">
        <v>3144</v>
      </c>
      <c r="C2393" s="367" t="s">
        <v>196</v>
      </c>
      <c r="D2393" s="368">
        <v>8</v>
      </c>
      <c r="E2393" s="370">
        <v>0</v>
      </c>
    </row>
    <row r="2394" spans="1:5">
      <c r="A2394" s="369" t="s">
        <v>3545</v>
      </c>
      <c r="B2394" s="366" t="s">
        <v>2804</v>
      </c>
      <c r="C2394" s="367" t="s">
        <v>119</v>
      </c>
      <c r="D2394" s="368">
        <v>7</v>
      </c>
      <c r="E2394" s="370">
        <v>0</v>
      </c>
    </row>
    <row r="2395" spans="1:5">
      <c r="A2395" s="369" t="s">
        <v>3515</v>
      </c>
      <c r="B2395" s="366" t="s">
        <v>2776</v>
      </c>
      <c r="C2395" s="367" t="s">
        <v>858</v>
      </c>
      <c r="D2395" s="368">
        <v>7.5</v>
      </c>
      <c r="E2395" s="370">
        <v>0</v>
      </c>
    </row>
    <row r="2396" spans="1:5">
      <c r="A2396" s="369" t="s">
        <v>3577</v>
      </c>
      <c r="B2396" s="366" t="s">
        <v>2838</v>
      </c>
      <c r="C2396" s="367" t="s">
        <v>190</v>
      </c>
      <c r="D2396" s="368">
        <v>7.5</v>
      </c>
      <c r="E2396" s="370">
        <v>0</v>
      </c>
    </row>
    <row r="2397" spans="1:5">
      <c r="A2397" s="369" t="s">
        <v>3504</v>
      </c>
      <c r="B2397" s="366" t="s">
        <v>2769</v>
      </c>
      <c r="C2397" s="367" t="s">
        <v>381</v>
      </c>
      <c r="D2397" s="368">
        <v>7</v>
      </c>
      <c r="E2397" s="370">
        <v>0</v>
      </c>
    </row>
    <row r="2398" spans="1:5">
      <c r="A2398" s="369" t="s">
        <v>3670</v>
      </c>
      <c r="B2398" s="366" t="s">
        <v>2915</v>
      </c>
      <c r="C2398" s="367" t="s">
        <v>114</v>
      </c>
      <c r="D2398" s="368">
        <v>2.5</v>
      </c>
      <c r="E2398" s="370">
        <v>0</v>
      </c>
    </row>
    <row r="2399" spans="1:5">
      <c r="A2399" s="369" t="s">
        <v>3536</v>
      </c>
      <c r="B2399" s="366" t="s">
        <v>2797</v>
      </c>
      <c r="C2399" s="367" t="s">
        <v>732</v>
      </c>
      <c r="D2399" s="368">
        <v>7.5</v>
      </c>
      <c r="E2399" s="370">
        <v>0</v>
      </c>
    </row>
    <row r="2400" spans="1:5">
      <c r="A2400" s="369" t="s">
        <v>3556</v>
      </c>
      <c r="B2400" s="366" t="s">
        <v>2818</v>
      </c>
      <c r="C2400" s="367" t="s">
        <v>378</v>
      </c>
      <c r="D2400" s="368">
        <v>7.5</v>
      </c>
      <c r="E2400" s="370">
        <v>0</v>
      </c>
    </row>
    <row r="2401" spans="1:5">
      <c r="A2401" s="369" t="s">
        <v>3537</v>
      </c>
      <c r="B2401" s="366" t="s">
        <v>2799</v>
      </c>
      <c r="C2401" s="367" t="s">
        <v>227</v>
      </c>
      <c r="D2401" s="368">
        <v>7</v>
      </c>
      <c r="E2401" s="370">
        <v>0</v>
      </c>
    </row>
    <row r="2402" spans="1:5">
      <c r="A2402" s="369" t="s">
        <v>3505</v>
      </c>
      <c r="B2402" s="366" t="s">
        <v>2771</v>
      </c>
      <c r="C2402" s="367" t="s">
        <v>719</v>
      </c>
      <c r="D2402" s="368">
        <v>7</v>
      </c>
      <c r="E2402" s="370">
        <v>0</v>
      </c>
    </row>
    <row r="2403" spans="1:5">
      <c r="A2403" s="369" t="s">
        <v>3513</v>
      </c>
      <c r="B2403" s="366" t="s">
        <v>2774</v>
      </c>
      <c r="C2403" s="367" t="s">
        <v>97</v>
      </c>
      <c r="D2403" s="368">
        <v>7</v>
      </c>
      <c r="E2403" s="370">
        <v>0</v>
      </c>
    </row>
    <row r="2404" spans="1:5">
      <c r="A2404" s="369" t="s">
        <v>3550</v>
      </c>
      <c r="B2404" s="366" t="s">
        <v>2809</v>
      </c>
      <c r="C2404" s="367" t="s">
        <v>381</v>
      </c>
      <c r="D2404" s="368">
        <v>7</v>
      </c>
      <c r="E2404" s="370">
        <v>0</v>
      </c>
    </row>
    <row r="2405" spans="1:5">
      <c r="A2405" s="369" t="s">
        <v>3564</v>
      </c>
      <c r="B2405" s="366" t="s">
        <v>3565</v>
      </c>
      <c r="C2405" s="367" t="s">
        <v>243</v>
      </c>
      <c r="D2405" s="368">
        <v>7</v>
      </c>
      <c r="E2405" s="370">
        <v>0</v>
      </c>
    </row>
    <row r="2406" spans="1:5">
      <c r="A2406" s="369" t="s">
        <v>3552</v>
      </c>
      <c r="B2406" s="366" t="s">
        <v>2812</v>
      </c>
      <c r="C2406" s="367" t="s">
        <v>181</v>
      </c>
      <c r="D2406" s="368">
        <v>7</v>
      </c>
      <c r="E2406" s="370">
        <v>0</v>
      </c>
    </row>
    <row r="2407" spans="1:5">
      <c r="A2407" s="369" t="s">
        <v>3514</v>
      </c>
      <c r="B2407" s="366" t="s">
        <v>2775</v>
      </c>
      <c r="C2407" s="367" t="s">
        <v>319</v>
      </c>
      <c r="D2407" s="368">
        <v>7</v>
      </c>
      <c r="E2407" s="370">
        <v>0</v>
      </c>
    </row>
    <row r="2408" spans="1:5">
      <c r="A2408" s="369" t="s">
        <v>3529</v>
      </c>
      <c r="B2408" s="366" t="s">
        <v>2788</v>
      </c>
      <c r="C2408" s="367" t="s">
        <v>381</v>
      </c>
      <c r="D2408" s="368">
        <v>7</v>
      </c>
      <c r="E2408" s="370">
        <v>0</v>
      </c>
    </row>
    <row r="2409" spans="1:5">
      <c r="A2409" s="369" t="s">
        <v>3569</v>
      </c>
      <c r="B2409" s="366" t="s">
        <v>3570</v>
      </c>
      <c r="C2409" s="367" t="s">
        <v>1010</v>
      </c>
      <c r="D2409" s="368">
        <v>7</v>
      </c>
      <c r="E2409" s="370">
        <v>0</v>
      </c>
    </row>
    <row r="2410" spans="1:5">
      <c r="A2410" s="369" t="s">
        <v>3571</v>
      </c>
      <c r="B2410" s="366" t="s">
        <v>3572</v>
      </c>
      <c r="C2410" s="367" t="s">
        <v>114</v>
      </c>
      <c r="D2410" s="368">
        <v>7</v>
      </c>
      <c r="E2410" s="370">
        <v>0</v>
      </c>
    </row>
    <row r="2411" spans="1:5">
      <c r="A2411" s="369" t="s">
        <v>3574</v>
      </c>
      <c r="B2411" s="366" t="s">
        <v>2834</v>
      </c>
      <c r="C2411" s="367" t="s">
        <v>239</v>
      </c>
      <c r="D2411" s="368">
        <v>7</v>
      </c>
      <c r="E2411" s="370">
        <v>0</v>
      </c>
    </row>
    <row r="2412" spans="1:5">
      <c r="A2412" s="369" t="s">
        <v>3534</v>
      </c>
      <c r="B2412" s="366" t="s">
        <v>2793</v>
      </c>
      <c r="C2412" s="367" t="s">
        <v>484</v>
      </c>
      <c r="D2412" s="368">
        <v>6.5</v>
      </c>
      <c r="E2412" s="370">
        <v>0</v>
      </c>
    </row>
    <row r="2413" spans="1:5">
      <c r="A2413" s="369" t="s">
        <v>3540</v>
      </c>
      <c r="B2413" s="366" t="s">
        <v>2801</v>
      </c>
      <c r="C2413" s="367" t="s">
        <v>187</v>
      </c>
      <c r="D2413" s="368">
        <v>6.5</v>
      </c>
      <c r="E2413" s="370">
        <v>0</v>
      </c>
    </row>
    <row r="2414" spans="1:5">
      <c r="A2414" s="369" t="s">
        <v>3559</v>
      </c>
      <c r="B2414" s="366" t="s">
        <v>2823</v>
      </c>
      <c r="C2414" s="367" t="s">
        <v>467</v>
      </c>
      <c r="D2414" s="368">
        <v>6.5</v>
      </c>
      <c r="E2414" s="370">
        <v>0</v>
      </c>
    </row>
    <row r="2415" spans="1:5">
      <c r="A2415" s="369" t="s">
        <v>3595</v>
      </c>
      <c r="B2415" s="366" t="s">
        <v>2855</v>
      </c>
      <c r="C2415" s="367" t="s">
        <v>479</v>
      </c>
      <c r="D2415" s="368">
        <v>6.5</v>
      </c>
      <c r="E2415" s="370">
        <v>0</v>
      </c>
    </row>
    <row r="2416" spans="1:5">
      <c r="A2416" s="369" t="s">
        <v>3642</v>
      </c>
      <c r="B2416" s="366" t="s">
        <v>2900</v>
      </c>
      <c r="C2416" s="367" t="s">
        <v>190</v>
      </c>
      <c r="D2416" s="368">
        <v>6.5</v>
      </c>
      <c r="E2416" s="370">
        <v>0</v>
      </c>
    </row>
    <row r="2417" spans="1:5">
      <c r="A2417" s="369" t="s">
        <v>3512</v>
      </c>
      <c r="B2417" s="366" t="s">
        <v>2773</v>
      </c>
      <c r="C2417" s="367" t="s">
        <v>422</v>
      </c>
      <c r="D2417" s="368">
        <v>6.5</v>
      </c>
      <c r="E2417" s="370">
        <v>0</v>
      </c>
    </row>
    <row r="2418" spans="1:5">
      <c r="A2418" s="369" t="s">
        <v>3557</v>
      </c>
      <c r="B2418" s="366" t="s">
        <v>2819</v>
      </c>
      <c r="C2418" s="367" t="s">
        <v>714</v>
      </c>
      <c r="D2418" s="368">
        <v>6.5</v>
      </c>
      <c r="E2418" s="370">
        <v>0</v>
      </c>
    </row>
    <row r="2419" spans="1:5">
      <c r="A2419" s="369" t="s">
        <v>3602</v>
      </c>
      <c r="B2419" s="366" t="s">
        <v>2859</v>
      </c>
      <c r="C2419" s="367" t="s">
        <v>378</v>
      </c>
      <c r="D2419" s="368">
        <v>6</v>
      </c>
      <c r="E2419" s="370">
        <v>0</v>
      </c>
    </row>
    <row r="2420" spans="1:5">
      <c r="A2420" s="369" t="s">
        <v>3549</v>
      </c>
      <c r="B2420" s="366" t="s">
        <v>2808</v>
      </c>
      <c r="C2420" s="367" t="s">
        <v>107</v>
      </c>
      <c r="D2420" s="368">
        <v>6</v>
      </c>
      <c r="E2420" s="370">
        <v>0</v>
      </c>
    </row>
    <row r="2421" spans="1:5">
      <c r="A2421" s="369" t="s">
        <v>3582</v>
      </c>
      <c r="B2421" s="366" t="s">
        <v>2844</v>
      </c>
      <c r="C2421" s="367" t="s">
        <v>334</v>
      </c>
      <c r="D2421" s="368">
        <v>6</v>
      </c>
      <c r="E2421" s="370">
        <v>0</v>
      </c>
    </row>
    <row r="2422" spans="1:5">
      <c r="A2422" s="369" t="s">
        <v>3563</v>
      </c>
      <c r="B2422" s="366" t="s">
        <v>2828</v>
      </c>
      <c r="C2422" s="367" t="s">
        <v>227</v>
      </c>
      <c r="D2422" s="368">
        <v>6</v>
      </c>
      <c r="E2422" s="370">
        <v>0</v>
      </c>
    </row>
    <row r="2423" spans="1:5">
      <c r="A2423" s="369" t="s">
        <v>3566</v>
      </c>
      <c r="B2423" s="366" t="s">
        <v>2830</v>
      </c>
      <c r="C2423" s="367" t="s">
        <v>224</v>
      </c>
      <c r="D2423" s="368">
        <v>6</v>
      </c>
      <c r="E2423" s="370">
        <v>0</v>
      </c>
    </row>
    <row r="2424" spans="1:5">
      <c r="A2424" s="369" t="s">
        <v>3589</v>
      </c>
      <c r="B2424" s="366" t="s">
        <v>2848</v>
      </c>
      <c r="C2424" s="367" t="s">
        <v>127</v>
      </c>
      <c r="D2424" s="368">
        <v>5</v>
      </c>
      <c r="E2424" s="370">
        <v>0</v>
      </c>
    </row>
    <row r="2425" spans="1:5">
      <c r="A2425" s="369" t="s">
        <v>3553</v>
      </c>
      <c r="B2425" s="366" t="s">
        <v>2813</v>
      </c>
      <c r="C2425" s="367" t="s">
        <v>119</v>
      </c>
      <c r="D2425" s="368">
        <v>6</v>
      </c>
      <c r="E2425" s="370">
        <v>0</v>
      </c>
    </row>
    <row r="2426" spans="1:5">
      <c r="A2426" s="369" t="s">
        <v>3555</v>
      </c>
      <c r="B2426" s="366" t="s">
        <v>2816</v>
      </c>
      <c r="C2426" s="367" t="s">
        <v>632</v>
      </c>
      <c r="D2426" s="368">
        <v>6</v>
      </c>
      <c r="E2426" s="370">
        <v>0</v>
      </c>
    </row>
    <row r="2427" spans="1:5">
      <c r="A2427" s="369" t="s">
        <v>3598</v>
      </c>
      <c r="B2427" s="366" t="s">
        <v>3599</v>
      </c>
      <c r="C2427" s="367" t="s">
        <v>121</v>
      </c>
      <c r="D2427" s="368">
        <v>6</v>
      </c>
      <c r="E2427" s="370">
        <v>0</v>
      </c>
    </row>
    <row r="2428" spans="1:5">
      <c r="A2428" s="369" t="s">
        <v>3560</v>
      </c>
      <c r="B2428" s="366" t="s">
        <v>2825</v>
      </c>
      <c r="C2428" s="367" t="s">
        <v>714</v>
      </c>
      <c r="D2428" s="368">
        <v>5.5</v>
      </c>
      <c r="E2428" s="370">
        <v>0</v>
      </c>
    </row>
    <row r="2429" spans="1:5">
      <c r="A2429" s="369" t="s">
        <v>3561</v>
      </c>
      <c r="B2429" s="366" t="s">
        <v>2827</v>
      </c>
      <c r="C2429" s="367" t="s">
        <v>405</v>
      </c>
      <c r="D2429" s="368">
        <v>5.5</v>
      </c>
      <c r="E2429" s="370">
        <v>0</v>
      </c>
    </row>
    <row r="2430" spans="1:5">
      <c r="A2430" s="369" t="s">
        <v>3810</v>
      </c>
      <c r="B2430" s="366" t="s">
        <v>3048</v>
      </c>
      <c r="C2430" s="367" t="s">
        <v>190</v>
      </c>
      <c r="D2430" s="368">
        <v>5.5</v>
      </c>
      <c r="E2430" s="370">
        <v>0</v>
      </c>
    </row>
    <row r="2431" spans="1:5">
      <c r="A2431" s="369" t="s">
        <v>3581</v>
      </c>
      <c r="B2431" s="366" t="s">
        <v>2842</v>
      </c>
      <c r="C2431" s="367" t="s">
        <v>114</v>
      </c>
      <c r="D2431" s="368">
        <v>5.5</v>
      </c>
      <c r="E2431" s="370">
        <v>0</v>
      </c>
    </row>
    <row r="2432" spans="1:5">
      <c r="A2432" s="369" t="s">
        <v>3551</v>
      </c>
      <c r="B2432" s="366" t="s">
        <v>2811</v>
      </c>
      <c r="C2432" s="367" t="s">
        <v>422</v>
      </c>
      <c r="D2432" s="368">
        <v>5.5</v>
      </c>
      <c r="E2432" s="370">
        <v>0</v>
      </c>
    </row>
    <row r="2433" spans="1:5">
      <c r="A2433" s="369" t="s">
        <v>3539</v>
      </c>
      <c r="B2433" s="366" t="s">
        <v>2800</v>
      </c>
      <c r="C2433" s="367" t="s">
        <v>634</v>
      </c>
      <c r="D2433" s="368">
        <v>5.5</v>
      </c>
      <c r="E2433" s="370">
        <v>0</v>
      </c>
    </row>
    <row r="2434" spans="1:5">
      <c r="A2434" s="369" t="s">
        <v>3778</v>
      </c>
      <c r="B2434" s="366" t="s">
        <v>3008</v>
      </c>
      <c r="C2434" s="367" t="s">
        <v>190</v>
      </c>
      <c r="D2434" s="368">
        <v>5.5</v>
      </c>
      <c r="E2434" s="370">
        <v>0</v>
      </c>
    </row>
    <row r="2435" spans="1:5">
      <c r="A2435" s="369" t="s">
        <v>3541</v>
      </c>
      <c r="B2435" s="366" t="s">
        <v>2803</v>
      </c>
      <c r="C2435" s="367" t="s">
        <v>301</v>
      </c>
      <c r="D2435" s="368">
        <v>5.5</v>
      </c>
      <c r="E2435" s="370">
        <v>0</v>
      </c>
    </row>
    <row r="2436" spans="1:5">
      <c r="A2436" s="369" t="s">
        <v>3567</v>
      </c>
      <c r="B2436" s="366" t="s">
        <v>3026</v>
      </c>
      <c r="C2436" s="367" t="s">
        <v>714</v>
      </c>
      <c r="D2436" s="368">
        <v>5.5</v>
      </c>
      <c r="E2436" s="370">
        <v>0</v>
      </c>
    </row>
    <row r="2437" spans="1:5">
      <c r="A2437" s="369" t="s">
        <v>3554</v>
      </c>
      <c r="B2437" s="366" t="s">
        <v>2814</v>
      </c>
      <c r="C2437" s="367" t="s">
        <v>1010</v>
      </c>
      <c r="D2437" s="368">
        <v>5.5</v>
      </c>
      <c r="E2437" s="370">
        <v>0</v>
      </c>
    </row>
    <row r="2438" spans="1:5">
      <c r="A2438" s="369" t="s">
        <v>3634</v>
      </c>
      <c r="B2438" s="366" t="s">
        <v>2887</v>
      </c>
      <c r="C2438" s="367" t="s">
        <v>269</v>
      </c>
      <c r="D2438" s="368">
        <v>5.5</v>
      </c>
      <c r="E2438" s="370">
        <v>0</v>
      </c>
    </row>
    <row r="2439" spans="1:5">
      <c r="A2439" s="369" t="s">
        <v>3604</v>
      </c>
      <c r="B2439" s="366" t="s">
        <v>2863</v>
      </c>
      <c r="C2439" s="367" t="s">
        <v>489</v>
      </c>
      <c r="D2439" s="368">
        <v>4</v>
      </c>
      <c r="E2439" s="370">
        <v>0</v>
      </c>
    </row>
    <row r="2440" spans="1:5">
      <c r="A2440" s="369" t="s">
        <v>3584</v>
      </c>
      <c r="B2440" s="366" t="s">
        <v>2847</v>
      </c>
      <c r="C2440" s="367" t="s">
        <v>405</v>
      </c>
      <c r="D2440" s="368">
        <v>5</v>
      </c>
      <c r="E2440" s="370">
        <v>0</v>
      </c>
    </row>
    <row r="2441" spans="1:5">
      <c r="A2441" s="369" t="s">
        <v>3776</v>
      </c>
      <c r="B2441" s="366" t="s">
        <v>3003</v>
      </c>
      <c r="C2441" s="367" t="s">
        <v>3004</v>
      </c>
      <c r="D2441" s="368">
        <v>5</v>
      </c>
      <c r="E2441" s="370">
        <v>0</v>
      </c>
    </row>
    <row r="2442" spans="1:5">
      <c r="A2442" s="369" t="s">
        <v>3610</v>
      </c>
      <c r="B2442" s="366" t="s">
        <v>3611</v>
      </c>
      <c r="C2442" s="367" t="s">
        <v>131</v>
      </c>
      <c r="D2442" s="368">
        <v>5</v>
      </c>
      <c r="E2442" s="370">
        <v>0</v>
      </c>
    </row>
    <row r="2443" spans="1:5">
      <c r="A2443" s="369" t="s">
        <v>3587</v>
      </c>
      <c r="B2443" s="366" t="s">
        <v>3588</v>
      </c>
      <c r="C2443" s="367" t="s">
        <v>301</v>
      </c>
      <c r="D2443" s="368">
        <v>5</v>
      </c>
      <c r="E2443" s="370">
        <v>0</v>
      </c>
    </row>
    <row r="2444" spans="1:5">
      <c r="A2444" s="369" t="s">
        <v>3613</v>
      </c>
      <c r="B2444" s="366" t="s">
        <v>2870</v>
      </c>
      <c r="C2444" s="367" t="s">
        <v>1831</v>
      </c>
      <c r="D2444" s="368">
        <v>5</v>
      </c>
      <c r="E2444" s="370">
        <v>0</v>
      </c>
    </row>
    <row r="2445" spans="1:5">
      <c r="A2445" s="369" t="s">
        <v>3618</v>
      </c>
      <c r="B2445" s="366" t="s">
        <v>3619</v>
      </c>
      <c r="C2445" s="367" t="s">
        <v>187</v>
      </c>
      <c r="D2445" s="368">
        <v>5</v>
      </c>
      <c r="E2445" s="370">
        <v>0</v>
      </c>
    </row>
    <row r="2446" spans="1:5">
      <c r="A2446" s="369" t="s">
        <v>3622</v>
      </c>
      <c r="B2446" s="366" t="s">
        <v>3623</v>
      </c>
      <c r="C2446" s="367" t="s">
        <v>1010</v>
      </c>
      <c r="D2446" s="368">
        <v>5</v>
      </c>
      <c r="E2446" s="370">
        <v>0</v>
      </c>
    </row>
    <row r="2447" spans="1:5">
      <c r="A2447" s="369" t="s">
        <v>3624</v>
      </c>
      <c r="B2447" s="366" t="s">
        <v>3625</v>
      </c>
      <c r="C2447" s="367" t="s">
        <v>107</v>
      </c>
      <c r="D2447" s="368">
        <v>5</v>
      </c>
      <c r="E2447" s="370">
        <v>0</v>
      </c>
    </row>
    <row r="2448" spans="1:5">
      <c r="A2448" s="369" t="s">
        <v>3626</v>
      </c>
      <c r="B2448" s="366" t="s">
        <v>3627</v>
      </c>
      <c r="C2448" s="367" t="s">
        <v>230</v>
      </c>
      <c r="D2448" s="368">
        <v>5</v>
      </c>
      <c r="E2448" s="370">
        <v>0</v>
      </c>
    </row>
    <row r="2449" spans="1:5">
      <c r="A2449" s="369" t="s">
        <v>3568</v>
      </c>
      <c r="B2449" s="366" t="s">
        <v>2831</v>
      </c>
      <c r="C2449" s="367" t="s">
        <v>112</v>
      </c>
      <c r="D2449" s="368">
        <v>5</v>
      </c>
      <c r="E2449" s="370">
        <v>0</v>
      </c>
    </row>
    <row r="2450" spans="1:5">
      <c r="A2450" s="369" t="s">
        <v>3605</v>
      </c>
      <c r="B2450" s="366" t="s">
        <v>2864</v>
      </c>
      <c r="C2450" s="367" t="s">
        <v>1293</v>
      </c>
      <c r="D2450" s="368">
        <v>4.5</v>
      </c>
      <c r="E2450" s="370">
        <v>0</v>
      </c>
    </row>
    <row r="2451" spans="1:5">
      <c r="A2451" s="369" t="s">
        <v>3603</v>
      </c>
      <c r="B2451" s="366" t="s">
        <v>2861</v>
      </c>
      <c r="C2451" s="367" t="s">
        <v>181</v>
      </c>
      <c r="D2451" s="368">
        <v>5</v>
      </c>
      <c r="E2451" s="370">
        <v>0</v>
      </c>
    </row>
    <row r="2452" spans="1:5">
      <c r="A2452" s="369" t="s">
        <v>3632</v>
      </c>
      <c r="B2452" s="366" t="s">
        <v>2884</v>
      </c>
      <c r="C2452" s="367" t="s">
        <v>378</v>
      </c>
      <c r="D2452" s="368">
        <v>5</v>
      </c>
      <c r="E2452" s="370">
        <v>0</v>
      </c>
    </row>
    <row r="2453" spans="1:5">
      <c r="A2453" s="369" t="s">
        <v>3576</v>
      </c>
      <c r="B2453" s="366" t="s">
        <v>2837</v>
      </c>
      <c r="C2453" s="367" t="s">
        <v>340</v>
      </c>
      <c r="D2453" s="368">
        <v>5</v>
      </c>
      <c r="E2453" s="370">
        <v>0</v>
      </c>
    </row>
    <row r="2454" spans="1:5">
      <c r="A2454" s="369" t="s">
        <v>3697</v>
      </c>
      <c r="B2454" s="366" t="s">
        <v>2931</v>
      </c>
      <c r="C2454" s="367" t="s">
        <v>388</v>
      </c>
      <c r="D2454" s="368">
        <v>4.5</v>
      </c>
      <c r="E2454" s="370">
        <v>0</v>
      </c>
    </row>
    <row r="2455" spans="1:5">
      <c r="A2455" s="369" t="s">
        <v>3583</v>
      </c>
      <c r="B2455" s="366" t="s">
        <v>2846</v>
      </c>
      <c r="C2455" s="367" t="s">
        <v>139</v>
      </c>
      <c r="D2455" s="368">
        <v>4.5</v>
      </c>
      <c r="E2455" s="370">
        <v>0</v>
      </c>
    </row>
    <row r="2456" spans="1:5">
      <c r="A2456" s="369" t="s">
        <v>3639</v>
      </c>
      <c r="B2456" s="366" t="s">
        <v>2896</v>
      </c>
      <c r="C2456" s="367" t="s">
        <v>239</v>
      </c>
      <c r="D2456" s="368">
        <v>4.5</v>
      </c>
      <c r="E2456" s="370">
        <v>0</v>
      </c>
    </row>
    <row r="2457" spans="1:5">
      <c r="A2457" s="369" t="s">
        <v>3633</v>
      </c>
      <c r="B2457" s="366" t="s">
        <v>2886</v>
      </c>
      <c r="C2457" s="367" t="s">
        <v>1176</v>
      </c>
      <c r="D2457" s="368">
        <v>4.5</v>
      </c>
      <c r="E2457" s="370">
        <v>0</v>
      </c>
    </row>
    <row r="2458" spans="1:5">
      <c r="A2458" s="369" t="s">
        <v>3573</v>
      </c>
      <c r="B2458" s="366" t="s">
        <v>2833</v>
      </c>
      <c r="C2458" s="367" t="s">
        <v>297</v>
      </c>
      <c r="D2458" s="368">
        <v>4.5</v>
      </c>
      <c r="E2458" s="370">
        <v>0</v>
      </c>
    </row>
    <row r="2459" spans="1:5">
      <c r="A2459" s="369" t="s">
        <v>3579</v>
      </c>
      <c r="B2459" s="366" t="s">
        <v>2839</v>
      </c>
      <c r="C2459" s="367" t="s">
        <v>714</v>
      </c>
      <c r="D2459" s="368">
        <v>4</v>
      </c>
      <c r="E2459" s="370">
        <v>0</v>
      </c>
    </row>
    <row r="2460" spans="1:5">
      <c r="A2460" s="369" t="s">
        <v>3689</v>
      </c>
      <c r="B2460" s="366" t="s">
        <v>2922</v>
      </c>
      <c r="C2460" s="367" t="s">
        <v>479</v>
      </c>
      <c r="D2460" s="368">
        <v>4</v>
      </c>
      <c r="E2460" s="370">
        <v>0</v>
      </c>
    </row>
    <row r="2461" spans="1:5">
      <c r="A2461" s="369" t="s">
        <v>3748</v>
      </c>
      <c r="B2461" s="366" t="s">
        <v>2957</v>
      </c>
      <c r="C2461" s="367" t="s">
        <v>1831</v>
      </c>
      <c r="D2461" s="368">
        <v>4</v>
      </c>
      <c r="E2461" s="370">
        <v>0</v>
      </c>
    </row>
    <row r="2462" spans="1:5">
      <c r="A2462" s="369" t="s">
        <v>3690</v>
      </c>
      <c r="B2462" s="366" t="s">
        <v>2924</v>
      </c>
      <c r="C2462" s="367" t="s">
        <v>475</v>
      </c>
      <c r="D2462" s="368">
        <v>4</v>
      </c>
      <c r="E2462" s="370">
        <v>0</v>
      </c>
    </row>
    <row r="2463" spans="1:5">
      <c r="A2463" s="369" t="s">
        <v>3650</v>
      </c>
      <c r="B2463" s="366" t="s">
        <v>3651</v>
      </c>
      <c r="C2463" s="367" t="s">
        <v>559</v>
      </c>
      <c r="D2463" s="368">
        <v>4</v>
      </c>
      <c r="E2463" s="370">
        <v>0</v>
      </c>
    </row>
    <row r="2464" spans="1:5">
      <c r="A2464" s="369" t="s">
        <v>3653</v>
      </c>
      <c r="B2464" s="366" t="s">
        <v>2911</v>
      </c>
      <c r="C2464" s="367" t="s">
        <v>542</v>
      </c>
      <c r="D2464" s="368">
        <v>4</v>
      </c>
      <c r="E2464" s="370">
        <v>0</v>
      </c>
    </row>
    <row r="2465" spans="1:5">
      <c r="A2465" s="369" t="s">
        <v>3592</v>
      </c>
      <c r="B2465" s="366" t="s">
        <v>2850</v>
      </c>
      <c r="C2465" s="367" t="s">
        <v>422</v>
      </c>
      <c r="D2465" s="368">
        <v>4</v>
      </c>
      <c r="E2465" s="370">
        <v>0</v>
      </c>
    </row>
    <row r="2466" spans="1:5">
      <c r="A2466" s="369" t="s">
        <v>3593</v>
      </c>
      <c r="B2466" s="366" t="s">
        <v>2852</v>
      </c>
      <c r="C2466" s="367" t="s">
        <v>422</v>
      </c>
      <c r="D2466" s="368">
        <v>4</v>
      </c>
      <c r="E2466" s="370">
        <v>0</v>
      </c>
    </row>
    <row r="2467" spans="1:5">
      <c r="A2467" s="369" t="s">
        <v>3655</v>
      </c>
      <c r="B2467" s="366" t="s">
        <v>3656</v>
      </c>
      <c r="C2467" s="367" t="s">
        <v>311</v>
      </c>
      <c r="D2467" s="368">
        <v>4</v>
      </c>
      <c r="E2467" s="370">
        <v>0</v>
      </c>
    </row>
    <row r="2468" spans="1:5">
      <c r="A2468" s="369" t="s">
        <v>3784</v>
      </c>
      <c r="B2468" s="366" t="s">
        <v>3017</v>
      </c>
      <c r="C2468" s="367" t="s">
        <v>388</v>
      </c>
      <c r="D2468" s="368">
        <v>4</v>
      </c>
      <c r="E2468" s="370">
        <v>0</v>
      </c>
    </row>
    <row r="2469" spans="1:5">
      <c r="A2469" s="369" t="s">
        <v>3660</v>
      </c>
      <c r="B2469" s="366" t="s">
        <v>3661</v>
      </c>
      <c r="C2469" s="367" t="s">
        <v>95</v>
      </c>
      <c r="D2469" s="368">
        <v>4</v>
      </c>
      <c r="E2469" s="370">
        <v>0</v>
      </c>
    </row>
    <row r="2470" spans="1:5">
      <c r="A2470" s="369" t="s">
        <v>3664</v>
      </c>
      <c r="B2470" s="366" t="s">
        <v>3665</v>
      </c>
      <c r="C2470" s="367" t="s">
        <v>632</v>
      </c>
      <c r="D2470" s="368">
        <v>4</v>
      </c>
      <c r="E2470" s="370">
        <v>0</v>
      </c>
    </row>
    <row r="2471" spans="1:5">
      <c r="A2471" s="369" t="s">
        <v>3666</v>
      </c>
      <c r="B2471" s="366" t="s">
        <v>3667</v>
      </c>
      <c r="C2471" s="367" t="s">
        <v>190</v>
      </c>
      <c r="D2471" s="368">
        <v>4</v>
      </c>
      <c r="E2471" s="370">
        <v>0</v>
      </c>
    </row>
    <row r="2472" spans="1:5">
      <c r="A2472" s="369" t="s">
        <v>3641</v>
      </c>
      <c r="B2472" s="366" t="s">
        <v>2899</v>
      </c>
      <c r="C2472" s="367" t="s">
        <v>489</v>
      </c>
      <c r="D2472" s="368">
        <v>4</v>
      </c>
      <c r="E2472" s="370">
        <v>0</v>
      </c>
    </row>
    <row r="2473" spans="1:5">
      <c r="A2473" s="369" t="s">
        <v>3668</v>
      </c>
      <c r="B2473" s="366" t="s">
        <v>3669</v>
      </c>
      <c r="C2473" s="367" t="s">
        <v>632</v>
      </c>
      <c r="D2473" s="368">
        <v>4</v>
      </c>
      <c r="E2473" s="370">
        <v>0</v>
      </c>
    </row>
    <row r="2474" spans="1:5">
      <c r="A2474" s="369" t="s">
        <v>3596</v>
      </c>
      <c r="B2474" s="366" t="s">
        <v>3024</v>
      </c>
      <c r="C2474" s="367" t="s">
        <v>714</v>
      </c>
      <c r="D2474" s="368">
        <v>4</v>
      </c>
      <c r="E2474" s="370">
        <v>0</v>
      </c>
    </row>
    <row r="2475" spans="1:5">
      <c r="A2475" s="369" t="s">
        <v>3597</v>
      </c>
      <c r="B2475" s="366" t="s">
        <v>2857</v>
      </c>
      <c r="C2475" s="367" t="s">
        <v>297</v>
      </c>
      <c r="D2475" s="368">
        <v>4</v>
      </c>
      <c r="E2475" s="370">
        <v>0</v>
      </c>
    </row>
    <row r="2476" spans="1:5">
      <c r="A2476" s="369" t="s">
        <v>3671</v>
      </c>
      <c r="B2476" s="366" t="s">
        <v>3672</v>
      </c>
      <c r="C2476" s="367" t="s">
        <v>475</v>
      </c>
      <c r="D2476" s="368">
        <v>4</v>
      </c>
      <c r="E2476" s="370">
        <v>0</v>
      </c>
    </row>
    <row r="2477" spans="1:5">
      <c r="A2477" s="369" t="s">
        <v>3675</v>
      </c>
      <c r="B2477" s="366" t="s">
        <v>3676</v>
      </c>
      <c r="C2477" s="367" t="s">
        <v>224</v>
      </c>
      <c r="D2477" s="368">
        <v>4</v>
      </c>
      <c r="E2477" s="370">
        <v>0</v>
      </c>
    </row>
    <row r="2478" spans="1:5">
      <c r="A2478" s="369" t="s">
        <v>3679</v>
      </c>
      <c r="B2478" s="366" t="s">
        <v>3680</v>
      </c>
      <c r="C2478" s="367" t="s">
        <v>556</v>
      </c>
      <c r="D2478" s="368">
        <v>4</v>
      </c>
      <c r="E2478" s="370">
        <v>0</v>
      </c>
    </row>
    <row r="2479" spans="1:5">
      <c r="A2479" s="369" t="s">
        <v>3681</v>
      </c>
      <c r="B2479" s="366" t="s">
        <v>3682</v>
      </c>
      <c r="C2479" s="367" t="s">
        <v>196</v>
      </c>
      <c r="D2479" s="368">
        <v>4</v>
      </c>
      <c r="E2479" s="370">
        <v>0</v>
      </c>
    </row>
    <row r="2480" spans="1:5">
      <c r="A2480" s="369" t="s">
        <v>3683</v>
      </c>
      <c r="B2480" s="366" t="s">
        <v>3684</v>
      </c>
      <c r="C2480" s="367" t="s">
        <v>196</v>
      </c>
      <c r="D2480" s="368">
        <v>4</v>
      </c>
      <c r="E2480" s="370">
        <v>0</v>
      </c>
    </row>
    <row r="2481" spans="1:5">
      <c r="A2481" s="369" t="s">
        <v>3864</v>
      </c>
      <c r="B2481" s="366" t="s">
        <v>3132</v>
      </c>
      <c r="C2481" s="367" t="s">
        <v>119</v>
      </c>
      <c r="D2481" s="368">
        <v>4</v>
      </c>
      <c r="E2481" s="370">
        <v>0</v>
      </c>
    </row>
    <row r="2482" spans="1:5">
      <c r="A2482" s="369" t="s">
        <v>3637</v>
      </c>
      <c r="B2482" s="366" t="s">
        <v>2893</v>
      </c>
      <c r="C2482" s="367" t="s">
        <v>319</v>
      </c>
      <c r="D2482" s="368">
        <v>3.5</v>
      </c>
      <c r="E2482" s="370">
        <v>0</v>
      </c>
    </row>
    <row r="2483" spans="1:5">
      <c r="A2483" s="369" t="s">
        <v>3695</v>
      </c>
      <c r="B2483" s="366" t="s">
        <v>2929</v>
      </c>
      <c r="C2483" s="367" t="s">
        <v>717</v>
      </c>
      <c r="D2483" s="368">
        <v>3.5</v>
      </c>
      <c r="E2483" s="370">
        <v>0</v>
      </c>
    </row>
    <row r="2484" spans="1:5">
      <c r="A2484" s="369" t="s">
        <v>3638</v>
      </c>
      <c r="B2484" s="366" t="s">
        <v>2894</v>
      </c>
      <c r="C2484" s="367" t="s">
        <v>227</v>
      </c>
      <c r="D2484" s="368">
        <v>3.5</v>
      </c>
      <c r="E2484" s="370">
        <v>0</v>
      </c>
    </row>
    <row r="2485" spans="1:5">
      <c r="A2485" s="369" t="s">
        <v>3643</v>
      </c>
      <c r="B2485" s="366" t="s">
        <v>2902</v>
      </c>
      <c r="C2485" s="367" t="s">
        <v>1176</v>
      </c>
      <c r="D2485" s="368">
        <v>3.5</v>
      </c>
      <c r="E2485" s="370">
        <v>0</v>
      </c>
    </row>
    <row r="2486" spans="1:5">
      <c r="A2486" s="369" t="s">
        <v>3606</v>
      </c>
      <c r="B2486" s="366" t="s">
        <v>2866</v>
      </c>
      <c r="C2486" s="367" t="s">
        <v>405</v>
      </c>
      <c r="D2486" s="368">
        <v>3.5</v>
      </c>
      <c r="E2486" s="370">
        <v>0</v>
      </c>
    </row>
    <row r="2487" spans="1:5">
      <c r="A2487" s="369" t="s">
        <v>3705</v>
      </c>
      <c r="B2487" s="366" t="s">
        <v>2935</v>
      </c>
      <c r="C2487" s="367" t="s">
        <v>381</v>
      </c>
      <c r="D2487" s="368">
        <v>3.5</v>
      </c>
      <c r="E2487" s="370">
        <v>0</v>
      </c>
    </row>
    <row r="2488" spans="1:5">
      <c r="A2488" s="369" t="s">
        <v>3608</v>
      </c>
      <c r="B2488" s="366" t="s">
        <v>2867</v>
      </c>
      <c r="C2488" s="367" t="s">
        <v>1293</v>
      </c>
      <c r="D2488" s="368">
        <v>3.5</v>
      </c>
      <c r="E2488" s="370">
        <v>0</v>
      </c>
    </row>
    <row r="2489" spans="1:5">
      <c r="A2489" s="369" t="s">
        <v>3750</v>
      </c>
      <c r="B2489" s="366" t="s">
        <v>2960</v>
      </c>
      <c r="C2489" s="367" t="s">
        <v>334</v>
      </c>
      <c r="D2489" s="368">
        <v>3.5</v>
      </c>
      <c r="E2489" s="370">
        <v>0</v>
      </c>
    </row>
    <row r="2490" spans="1:5">
      <c r="A2490" s="369" t="s">
        <v>3612</v>
      </c>
      <c r="B2490" s="366" t="s">
        <v>2869</v>
      </c>
      <c r="C2490" s="367" t="s">
        <v>4370</v>
      </c>
      <c r="D2490" s="368">
        <v>3.5</v>
      </c>
      <c r="E2490" s="370">
        <v>0</v>
      </c>
    </row>
    <row r="2491" spans="1:5">
      <c r="A2491" s="369" t="s">
        <v>3688</v>
      </c>
      <c r="B2491" s="366" t="s">
        <v>2921</v>
      </c>
      <c r="C2491" s="367" t="s">
        <v>222</v>
      </c>
      <c r="D2491" s="368">
        <v>3.5</v>
      </c>
      <c r="E2491" s="370">
        <v>0</v>
      </c>
    </row>
    <row r="2492" spans="1:5">
      <c r="A2492" s="369" t="s">
        <v>3615</v>
      </c>
      <c r="B2492" s="366" t="s">
        <v>2871</v>
      </c>
      <c r="C2492" s="367" t="s">
        <v>139</v>
      </c>
      <c r="D2492" s="368">
        <v>3.5</v>
      </c>
      <c r="E2492" s="370">
        <v>0</v>
      </c>
    </row>
    <row r="2493" spans="1:5">
      <c r="A2493" s="369" t="s">
        <v>3616</v>
      </c>
      <c r="B2493" s="366" t="s">
        <v>2873</v>
      </c>
      <c r="C2493" s="367" t="s">
        <v>405</v>
      </c>
      <c r="D2493" s="368">
        <v>3.5</v>
      </c>
      <c r="E2493" s="370">
        <v>0</v>
      </c>
    </row>
    <row r="2494" spans="1:5">
      <c r="A2494" s="369" t="s">
        <v>3617</v>
      </c>
      <c r="B2494" s="366" t="s">
        <v>2874</v>
      </c>
      <c r="C2494" s="367" t="s">
        <v>405</v>
      </c>
      <c r="D2494" s="368">
        <v>3.5</v>
      </c>
      <c r="E2494" s="370">
        <v>0</v>
      </c>
    </row>
    <row r="2495" spans="1:5">
      <c r="A2495" s="369" t="s">
        <v>3620</v>
      </c>
      <c r="B2495" s="366" t="s">
        <v>2876</v>
      </c>
      <c r="C2495" s="367" t="s">
        <v>4370</v>
      </c>
      <c r="D2495" s="368">
        <v>3.5</v>
      </c>
      <c r="E2495" s="370">
        <v>0</v>
      </c>
    </row>
    <row r="2496" spans="1:5">
      <c r="A2496" s="369" t="s">
        <v>3692</v>
      </c>
      <c r="B2496" s="366" t="s">
        <v>2926</v>
      </c>
      <c r="C2496" s="367" t="s">
        <v>127</v>
      </c>
      <c r="D2496" s="368">
        <v>3.5</v>
      </c>
      <c r="E2496" s="370">
        <v>0</v>
      </c>
    </row>
    <row r="2497" spans="1:5">
      <c r="A2497" s="369" t="s">
        <v>3621</v>
      </c>
      <c r="B2497" s="366" t="s">
        <v>2878</v>
      </c>
      <c r="C2497" s="367" t="s">
        <v>405</v>
      </c>
      <c r="D2497" s="368">
        <v>3.5</v>
      </c>
      <c r="E2497" s="370">
        <v>0</v>
      </c>
    </row>
    <row r="2498" spans="1:5">
      <c r="A2498" s="369" t="s">
        <v>3628</v>
      </c>
      <c r="B2498" s="366" t="s">
        <v>2880</v>
      </c>
      <c r="C2498" s="367" t="s">
        <v>405</v>
      </c>
      <c r="D2498" s="368">
        <v>3.5</v>
      </c>
      <c r="E2498" s="370">
        <v>0</v>
      </c>
    </row>
    <row r="2499" spans="1:5">
      <c r="A2499" s="369" t="s">
        <v>3755</v>
      </c>
      <c r="B2499" s="366" t="s">
        <v>2968</v>
      </c>
      <c r="C2499" s="367" t="s">
        <v>475</v>
      </c>
      <c r="D2499" s="368">
        <v>3.5</v>
      </c>
      <c r="E2499" s="370">
        <v>0</v>
      </c>
    </row>
    <row r="2500" spans="1:5">
      <c r="A2500" s="369" t="s">
        <v>3631</v>
      </c>
      <c r="B2500" s="366" t="s">
        <v>2882</v>
      </c>
      <c r="C2500" s="367" t="s">
        <v>1267</v>
      </c>
      <c r="D2500" s="368">
        <v>3.5</v>
      </c>
      <c r="E2500" s="370">
        <v>0</v>
      </c>
    </row>
    <row r="2501" spans="1:5">
      <c r="A2501" s="369" t="s">
        <v>3699</v>
      </c>
      <c r="B2501" s="366" t="s">
        <v>3700</v>
      </c>
      <c r="C2501" s="367" t="s">
        <v>714</v>
      </c>
      <c r="D2501" s="368">
        <v>3</v>
      </c>
      <c r="E2501" s="370">
        <v>0</v>
      </c>
    </row>
    <row r="2502" spans="1:5">
      <c r="A2502" s="369" t="s">
        <v>3701</v>
      </c>
      <c r="B2502" s="366" t="s">
        <v>3702</v>
      </c>
      <c r="C2502" s="367" t="s">
        <v>285</v>
      </c>
      <c r="D2502" s="368">
        <v>3</v>
      </c>
      <c r="E2502" s="370">
        <v>0</v>
      </c>
    </row>
    <row r="2503" spans="1:5">
      <c r="A2503" s="369" t="s">
        <v>3703</v>
      </c>
      <c r="B2503" s="366" t="s">
        <v>3704</v>
      </c>
      <c r="C2503" s="367" t="s">
        <v>520</v>
      </c>
      <c r="D2503" s="368">
        <v>3</v>
      </c>
      <c r="E2503" s="370">
        <v>0</v>
      </c>
    </row>
    <row r="2504" spans="1:5">
      <c r="A2504" s="369" t="s">
        <v>3691</v>
      </c>
      <c r="B2504" s="366" t="s">
        <v>2925</v>
      </c>
      <c r="C2504" s="367" t="s">
        <v>579</v>
      </c>
      <c r="D2504" s="368">
        <v>3</v>
      </c>
      <c r="E2504" s="370">
        <v>0</v>
      </c>
    </row>
    <row r="2505" spans="1:5">
      <c r="A2505" s="369" t="s">
        <v>3647</v>
      </c>
      <c r="B2505" s="366" t="s">
        <v>2908</v>
      </c>
      <c r="C2505" s="367" t="s">
        <v>484</v>
      </c>
      <c r="D2505" s="368">
        <v>3</v>
      </c>
      <c r="E2505" s="370">
        <v>0</v>
      </c>
    </row>
    <row r="2506" spans="1:5">
      <c r="A2506" s="369" t="s">
        <v>3649</v>
      </c>
      <c r="B2506" s="366" t="s">
        <v>2909</v>
      </c>
      <c r="C2506" s="367" t="s">
        <v>287</v>
      </c>
      <c r="D2506" s="368">
        <v>3</v>
      </c>
      <c r="E2506" s="370">
        <v>0</v>
      </c>
    </row>
    <row r="2507" spans="1:5">
      <c r="A2507" s="369" t="s">
        <v>3709</v>
      </c>
      <c r="B2507" s="366" t="s">
        <v>3710</v>
      </c>
      <c r="C2507" s="367" t="s">
        <v>145</v>
      </c>
      <c r="D2507" s="368">
        <v>3</v>
      </c>
      <c r="E2507" s="370">
        <v>0</v>
      </c>
    </row>
    <row r="2508" spans="1:5">
      <c r="A2508" s="369" t="s">
        <v>3711</v>
      </c>
      <c r="B2508" s="366" t="s">
        <v>3712</v>
      </c>
      <c r="C2508" s="367" t="s">
        <v>422</v>
      </c>
      <c r="D2508" s="368">
        <v>3</v>
      </c>
      <c r="E2508" s="370">
        <v>0</v>
      </c>
    </row>
    <row r="2509" spans="1:5">
      <c r="A2509" s="369" t="s">
        <v>3713</v>
      </c>
      <c r="B2509" s="366" t="s">
        <v>3714</v>
      </c>
      <c r="C2509" s="367" t="s">
        <v>137</v>
      </c>
      <c r="D2509" s="368">
        <v>3</v>
      </c>
      <c r="E2509" s="370">
        <v>0</v>
      </c>
    </row>
    <row r="2510" spans="1:5">
      <c r="A2510" s="369" t="s">
        <v>3652</v>
      </c>
      <c r="B2510" s="366" t="s">
        <v>2910</v>
      </c>
      <c r="C2510" s="367" t="s">
        <v>137</v>
      </c>
      <c r="D2510" s="368">
        <v>3</v>
      </c>
      <c r="E2510" s="370">
        <v>0</v>
      </c>
    </row>
    <row r="2511" spans="1:5">
      <c r="A2511" s="369" t="s">
        <v>3717</v>
      </c>
      <c r="B2511" s="366" t="s">
        <v>3591</v>
      </c>
      <c r="C2511" s="367" t="s">
        <v>123</v>
      </c>
      <c r="D2511" s="368">
        <v>3</v>
      </c>
      <c r="E2511" s="370">
        <v>0</v>
      </c>
    </row>
    <row r="2512" spans="1:5">
      <c r="A2512" s="369" t="s">
        <v>3654</v>
      </c>
      <c r="B2512" s="366" t="s">
        <v>2912</v>
      </c>
      <c r="C2512" s="367" t="s">
        <v>2621</v>
      </c>
      <c r="D2512" s="368">
        <v>3</v>
      </c>
      <c r="E2512" s="370">
        <v>0</v>
      </c>
    </row>
    <row r="2513" spans="1:5">
      <c r="A2513" s="369" t="s">
        <v>3720</v>
      </c>
      <c r="B2513" s="366" t="s">
        <v>3011</v>
      </c>
      <c r="C2513" s="367" t="s">
        <v>227</v>
      </c>
      <c r="D2513" s="368">
        <v>2</v>
      </c>
      <c r="E2513" s="370">
        <v>0</v>
      </c>
    </row>
    <row r="2514" spans="1:5">
      <c r="A2514" s="369" t="s">
        <v>3723</v>
      </c>
      <c r="B2514" s="366" t="s">
        <v>3724</v>
      </c>
      <c r="C2514" s="367" t="s">
        <v>840</v>
      </c>
      <c r="D2514" s="368">
        <v>3</v>
      </c>
      <c r="E2514" s="370">
        <v>0</v>
      </c>
    </row>
    <row r="2515" spans="1:5">
      <c r="A2515" s="369" t="s">
        <v>3783</v>
      </c>
      <c r="B2515" s="366" t="s">
        <v>3015</v>
      </c>
      <c r="C2515" s="367" t="s">
        <v>2736</v>
      </c>
      <c r="D2515" s="368">
        <v>3</v>
      </c>
      <c r="E2515" s="370">
        <v>0</v>
      </c>
    </row>
    <row r="2516" spans="1:5">
      <c r="A2516" s="369" t="s">
        <v>3785</v>
      </c>
      <c r="B2516" s="366" t="s">
        <v>3019</v>
      </c>
      <c r="C2516" s="367" t="s">
        <v>2117</v>
      </c>
      <c r="D2516" s="368">
        <v>2</v>
      </c>
      <c r="E2516" s="370">
        <v>0</v>
      </c>
    </row>
    <row r="2517" spans="1:5">
      <c r="A2517" s="369" t="s">
        <v>3727</v>
      </c>
      <c r="B2517" s="366" t="s">
        <v>3728</v>
      </c>
      <c r="C2517" s="367" t="s">
        <v>262</v>
      </c>
      <c r="D2517" s="368">
        <v>3</v>
      </c>
      <c r="E2517" s="370">
        <v>0</v>
      </c>
    </row>
    <row r="2518" spans="1:5">
      <c r="A2518" s="369" t="s">
        <v>3743</v>
      </c>
      <c r="B2518" s="366" t="s">
        <v>2950</v>
      </c>
      <c r="C2518" s="367" t="s">
        <v>489</v>
      </c>
      <c r="D2518" s="368">
        <v>3</v>
      </c>
      <c r="E2518" s="370">
        <v>0</v>
      </c>
    </row>
    <row r="2519" spans="1:5">
      <c r="A2519" s="369" t="s">
        <v>3673</v>
      </c>
      <c r="B2519" s="366" t="s">
        <v>2917</v>
      </c>
      <c r="C2519" s="367" t="s">
        <v>617</v>
      </c>
      <c r="D2519" s="368">
        <v>3</v>
      </c>
      <c r="E2519" s="370">
        <v>0</v>
      </c>
    </row>
    <row r="2520" spans="1:5">
      <c r="A2520" s="369" t="s">
        <v>3677</v>
      </c>
      <c r="B2520" s="366" t="s">
        <v>2919</v>
      </c>
      <c r="C2520" s="367" t="s">
        <v>840</v>
      </c>
      <c r="D2520" s="368">
        <v>3</v>
      </c>
      <c r="E2520" s="370">
        <v>0</v>
      </c>
    </row>
    <row r="2521" spans="1:5">
      <c r="A2521" s="369" t="s">
        <v>3678</v>
      </c>
      <c r="B2521" s="366" t="s">
        <v>2920</v>
      </c>
      <c r="C2521" s="367" t="s">
        <v>107</v>
      </c>
      <c r="D2521" s="368">
        <v>3</v>
      </c>
      <c r="E2521" s="370">
        <v>0</v>
      </c>
    </row>
    <row r="2522" spans="1:5">
      <c r="A2522" s="369" t="s">
        <v>3733</v>
      </c>
      <c r="B2522" s="366" t="s">
        <v>3734</v>
      </c>
      <c r="C2522" s="367" t="s">
        <v>961</v>
      </c>
      <c r="D2522" s="368">
        <v>3</v>
      </c>
      <c r="E2522" s="370">
        <v>0</v>
      </c>
    </row>
    <row r="2523" spans="1:5">
      <c r="A2523" s="369" t="s">
        <v>3735</v>
      </c>
      <c r="B2523" s="366" t="s">
        <v>3736</v>
      </c>
      <c r="C2523" s="367" t="s">
        <v>196</v>
      </c>
      <c r="D2523" s="368">
        <v>3</v>
      </c>
      <c r="E2523" s="370">
        <v>0</v>
      </c>
    </row>
    <row r="2524" spans="1:5">
      <c r="A2524" s="369" t="s">
        <v>3737</v>
      </c>
      <c r="B2524" s="366" t="s">
        <v>3738</v>
      </c>
      <c r="C2524" s="367" t="s">
        <v>2621</v>
      </c>
      <c r="D2524" s="368">
        <v>3</v>
      </c>
      <c r="E2524" s="370">
        <v>0</v>
      </c>
    </row>
    <row r="2525" spans="1:5">
      <c r="A2525" s="369" t="s">
        <v>3739</v>
      </c>
      <c r="B2525" s="366" t="s">
        <v>3740</v>
      </c>
      <c r="C2525" s="367" t="s">
        <v>537</v>
      </c>
      <c r="D2525" s="368">
        <v>3</v>
      </c>
      <c r="E2525" s="370">
        <v>0</v>
      </c>
    </row>
    <row r="2526" spans="1:5">
      <c r="A2526" s="369" t="s">
        <v>3741</v>
      </c>
      <c r="B2526" s="366" t="s">
        <v>3742</v>
      </c>
      <c r="C2526" s="367" t="s">
        <v>537</v>
      </c>
      <c r="D2526" s="368">
        <v>3</v>
      </c>
      <c r="E2526" s="370">
        <v>0</v>
      </c>
    </row>
    <row r="2527" spans="1:5">
      <c r="A2527" s="369" t="s">
        <v>5092</v>
      </c>
      <c r="B2527" s="366" t="s">
        <v>4421</v>
      </c>
      <c r="C2527" s="367" t="s">
        <v>190</v>
      </c>
      <c r="D2527" s="368">
        <v>2.5</v>
      </c>
      <c r="E2527" s="370">
        <v>0</v>
      </c>
    </row>
    <row r="2528" spans="1:5">
      <c r="A2528" s="369" t="s">
        <v>3745</v>
      </c>
      <c r="B2528" s="366" t="s">
        <v>2953</v>
      </c>
      <c r="C2528" s="367" t="s">
        <v>717</v>
      </c>
      <c r="D2528" s="368">
        <v>2.5</v>
      </c>
      <c r="E2528" s="370">
        <v>0</v>
      </c>
    </row>
    <row r="2529" spans="1:5">
      <c r="A2529" s="369" t="s">
        <v>3746</v>
      </c>
      <c r="B2529" s="366" t="s">
        <v>2954</v>
      </c>
      <c r="C2529" s="367" t="s">
        <v>181</v>
      </c>
      <c r="D2529" s="368">
        <v>2.5</v>
      </c>
      <c r="E2529" s="370">
        <v>0</v>
      </c>
    </row>
    <row r="2530" spans="1:5">
      <c r="A2530" s="369" t="s">
        <v>3747</v>
      </c>
      <c r="B2530" s="366" t="s">
        <v>2955</v>
      </c>
      <c r="C2530" s="367" t="s">
        <v>239</v>
      </c>
      <c r="D2530" s="368">
        <v>2.5</v>
      </c>
      <c r="E2530" s="370">
        <v>0</v>
      </c>
    </row>
    <row r="2531" spans="1:5">
      <c r="A2531" s="369" t="s">
        <v>3694</v>
      </c>
      <c r="B2531" s="366" t="s">
        <v>2928</v>
      </c>
      <c r="C2531" s="367" t="s">
        <v>190</v>
      </c>
      <c r="D2531" s="368">
        <v>2.5</v>
      </c>
      <c r="E2531" s="370">
        <v>0</v>
      </c>
    </row>
    <row r="2532" spans="1:5">
      <c r="A2532" s="369" t="s">
        <v>3646</v>
      </c>
      <c r="B2532" s="366" t="s">
        <v>2907</v>
      </c>
      <c r="C2532" s="367" t="s">
        <v>297</v>
      </c>
      <c r="D2532" s="368">
        <v>2.5</v>
      </c>
      <c r="E2532" s="370">
        <v>0</v>
      </c>
    </row>
    <row r="2533" spans="1:5">
      <c r="A2533" s="369" t="s">
        <v>3706</v>
      </c>
      <c r="B2533" s="366" t="s">
        <v>2937</v>
      </c>
      <c r="C2533" s="367" t="s">
        <v>2621</v>
      </c>
      <c r="D2533" s="368">
        <v>2.5</v>
      </c>
      <c r="E2533" s="370">
        <v>0</v>
      </c>
    </row>
    <row r="2534" spans="1:5">
      <c r="A2534" s="369" t="s">
        <v>3772</v>
      </c>
      <c r="B2534" s="366" t="s">
        <v>2997</v>
      </c>
      <c r="C2534" s="367" t="s">
        <v>264</v>
      </c>
      <c r="D2534" s="368">
        <v>2.5</v>
      </c>
      <c r="E2534" s="370">
        <v>0</v>
      </c>
    </row>
    <row r="2535" spans="1:5">
      <c r="A2535" s="369" t="s">
        <v>3775</v>
      </c>
      <c r="B2535" s="366" t="s">
        <v>3001</v>
      </c>
      <c r="C2535" s="367" t="s">
        <v>224</v>
      </c>
      <c r="D2535" s="368">
        <v>2.5</v>
      </c>
      <c r="E2535" s="370">
        <v>0</v>
      </c>
    </row>
    <row r="2536" spans="1:5">
      <c r="A2536" s="369" t="s">
        <v>3820</v>
      </c>
      <c r="B2536" s="366" t="s">
        <v>3056</v>
      </c>
      <c r="C2536" s="367" t="s">
        <v>340</v>
      </c>
      <c r="D2536" s="368">
        <v>2.5</v>
      </c>
      <c r="E2536" s="370">
        <v>0</v>
      </c>
    </row>
    <row r="2537" spans="1:5">
      <c r="A2537" s="369" t="s">
        <v>3781</v>
      </c>
      <c r="B2537" s="366" t="s">
        <v>3012</v>
      </c>
      <c r="C2537" s="367" t="s">
        <v>2891</v>
      </c>
      <c r="D2537" s="368">
        <v>2.5</v>
      </c>
      <c r="E2537" s="370">
        <v>0</v>
      </c>
    </row>
    <row r="2538" spans="1:5">
      <c r="A2538" s="369" t="s">
        <v>3658</v>
      </c>
      <c r="B2538" s="366" t="s">
        <v>2914</v>
      </c>
      <c r="C2538" s="367" t="s">
        <v>530</v>
      </c>
      <c r="D2538" s="368">
        <v>2.5</v>
      </c>
      <c r="E2538" s="370">
        <v>0</v>
      </c>
    </row>
    <row r="2539" spans="1:5">
      <c r="A2539" s="369" t="s">
        <v>3806</v>
      </c>
      <c r="B2539" s="366" t="s">
        <v>3044</v>
      </c>
      <c r="C2539" s="367" t="s">
        <v>249</v>
      </c>
      <c r="D2539" s="368">
        <v>1.5</v>
      </c>
      <c r="E2539" s="370">
        <v>0</v>
      </c>
    </row>
    <row r="2540" spans="1:5">
      <c r="A2540" s="369" t="s">
        <v>3751</v>
      </c>
      <c r="B2540" s="366" t="s">
        <v>2962</v>
      </c>
      <c r="C2540" s="367" t="s">
        <v>103</v>
      </c>
      <c r="D2540" s="368">
        <v>2.5</v>
      </c>
      <c r="E2540" s="370">
        <v>0</v>
      </c>
    </row>
    <row r="2541" spans="1:5">
      <c r="A2541" s="369" t="s">
        <v>3663</v>
      </c>
      <c r="B2541" s="366" t="s">
        <v>3143</v>
      </c>
      <c r="C2541" s="367" t="s">
        <v>714</v>
      </c>
      <c r="D2541" s="368">
        <v>2.5</v>
      </c>
      <c r="E2541" s="370">
        <v>0</v>
      </c>
    </row>
    <row r="2542" spans="1:5">
      <c r="A2542" s="369" t="s">
        <v>3752</v>
      </c>
      <c r="B2542" s="366" t="s">
        <v>2964</v>
      </c>
      <c r="C2542" s="367" t="s">
        <v>222</v>
      </c>
      <c r="D2542" s="368">
        <v>2.5</v>
      </c>
      <c r="E2542" s="370">
        <v>0</v>
      </c>
    </row>
    <row r="2543" spans="1:5">
      <c r="A2543" s="369" t="s">
        <v>3753</v>
      </c>
      <c r="B2543" s="366" t="s">
        <v>2966</v>
      </c>
      <c r="C2543" s="367" t="s">
        <v>568</v>
      </c>
      <c r="D2543" s="368">
        <v>2.5</v>
      </c>
      <c r="E2543" s="370">
        <v>0</v>
      </c>
    </row>
    <row r="2544" spans="1:5">
      <c r="A2544" s="369" t="s">
        <v>3754</v>
      </c>
      <c r="B2544" s="366" t="s">
        <v>3030</v>
      </c>
      <c r="C2544" s="367" t="s">
        <v>334</v>
      </c>
      <c r="D2544" s="368">
        <v>2.5</v>
      </c>
      <c r="E2544" s="370">
        <v>0</v>
      </c>
    </row>
    <row r="2545" spans="1:5">
      <c r="A2545" s="369" t="s">
        <v>3693</v>
      </c>
      <c r="B2545" s="366" t="s">
        <v>2927</v>
      </c>
      <c r="C2545" s="367" t="s">
        <v>101</v>
      </c>
      <c r="D2545" s="368">
        <v>2.5</v>
      </c>
      <c r="E2545" s="370">
        <v>0</v>
      </c>
    </row>
    <row r="2546" spans="1:5">
      <c r="A2546" s="369" t="s">
        <v>3698</v>
      </c>
      <c r="B2546" s="366" t="s">
        <v>2933</v>
      </c>
      <c r="C2546" s="367" t="s">
        <v>190</v>
      </c>
      <c r="D2546" s="368">
        <v>2</v>
      </c>
      <c r="E2546" s="370">
        <v>0</v>
      </c>
    </row>
    <row r="2547" spans="1:5">
      <c r="A2547" s="369" t="s">
        <v>3744</v>
      </c>
      <c r="B2547" s="366" t="s">
        <v>2952</v>
      </c>
      <c r="C2547" s="367" t="s">
        <v>1333</v>
      </c>
      <c r="D2547" s="368">
        <v>2</v>
      </c>
      <c r="E2547" s="370">
        <v>0</v>
      </c>
    </row>
    <row r="2548" spans="1:5">
      <c r="A2548" s="369" t="s">
        <v>3807</v>
      </c>
      <c r="B2548" s="366" t="s">
        <v>3045</v>
      </c>
      <c r="C2548" s="367" t="s">
        <v>860</v>
      </c>
      <c r="D2548" s="368">
        <v>2</v>
      </c>
      <c r="E2548" s="370">
        <v>0</v>
      </c>
    </row>
    <row r="2549" spans="1:5">
      <c r="A2549" s="369" t="s">
        <v>3756</v>
      </c>
      <c r="B2549" s="366" t="s">
        <v>2969</v>
      </c>
      <c r="C2549" s="367" t="s">
        <v>467</v>
      </c>
      <c r="D2549" s="368">
        <v>2</v>
      </c>
      <c r="E2549" s="370">
        <v>0</v>
      </c>
    </row>
    <row r="2550" spans="1:5">
      <c r="A2550" s="369" t="s">
        <v>3815</v>
      </c>
      <c r="B2550" s="366" t="s">
        <v>3050</v>
      </c>
      <c r="C2550" s="367" t="s">
        <v>3051</v>
      </c>
      <c r="D2550" s="368">
        <v>2</v>
      </c>
      <c r="E2550" s="370">
        <v>0</v>
      </c>
    </row>
    <row r="2551" spans="1:5">
      <c r="A2551" s="369" t="s">
        <v>3749</v>
      </c>
      <c r="B2551" s="366" t="s">
        <v>2959</v>
      </c>
      <c r="C2551" s="367" t="s">
        <v>319</v>
      </c>
      <c r="D2551" s="368">
        <v>2</v>
      </c>
      <c r="E2551" s="370">
        <v>0</v>
      </c>
    </row>
    <row r="2552" spans="1:5">
      <c r="A2552" s="369" t="s">
        <v>3885</v>
      </c>
      <c r="B2552" s="366" t="s">
        <v>3886</v>
      </c>
      <c r="C2552" s="367" t="s">
        <v>224</v>
      </c>
      <c r="D2552" s="368">
        <v>0</v>
      </c>
      <c r="E2552" s="370">
        <v>0</v>
      </c>
    </row>
    <row r="2553" spans="1:5">
      <c r="A2553" s="369" t="s">
        <v>3708</v>
      </c>
      <c r="B2553" s="366" t="s">
        <v>2939</v>
      </c>
      <c r="C2553" s="367" t="s">
        <v>573</v>
      </c>
      <c r="D2553" s="368">
        <v>2</v>
      </c>
      <c r="E2553" s="370">
        <v>0</v>
      </c>
    </row>
    <row r="2554" spans="1:5">
      <c r="A2554" s="369" t="s">
        <v>3715</v>
      </c>
      <c r="B2554" s="366" t="s">
        <v>2940</v>
      </c>
      <c r="C2554" s="367" t="s">
        <v>187</v>
      </c>
      <c r="D2554" s="368">
        <v>2</v>
      </c>
      <c r="E2554" s="370">
        <v>0</v>
      </c>
    </row>
    <row r="2555" spans="1:5">
      <c r="A2555" s="369" t="s">
        <v>3818</v>
      </c>
      <c r="B2555" s="366" t="s">
        <v>3052</v>
      </c>
      <c r="C2555" s="367" t="s">
        <v>297</v>
      </c>
      <c r="D2555" s="368">
        <v>2</v>
      </c>
      <c r="E2555" s="370">
        <v>0</v>
      </c>
    </row>
    <row r="2556" spans="1:5">
      <c r="A2556" s="369" t="s">
        <v>3716</v>
      </c>
      <c r="B2556" s="366" t="s">
        <v>2942</v>
      </c>
      <c r="C2556" s="367" t="s">
        <v>107</v>
      </c>
      <c r="D2556" s="368">
        <v>2</v>
      </c>
      <c r="E2556" s="370">
        <v>0</v>
      </c>
    </row>
    <row r="2557" spans="1:5">
      <c r="A2557" s="369" t="s">
        <v>3718</v>
      </c>
      <c r="B2557" s="366" t="s">
        <v>2943</v>
      </c>
      <c r="C2557" s="367" t="s">
        <v>556</v>
      </c>
      <c r="D2557" s="368">
        <v>2</v>
      </c>
      <c r="E2557" s="370">
        <v>0</v>
      </c>
    </row>
    <row r="2558" spans="1:5">
      <c r="A2558" s="369" t="s">
        <v>3819</v>
      </c>
      <c r="B2558" s="366" t="s">
        <v>3054</v>
      </c>
      <c r="C2558" s="367" t="s">
        <v>227</v>
      </c>
      <c r="D2558" s="368">
        <v>2</v>
      </c>
      <c r="E2558" s="370">
        <v>0</v>
      </c>
    </row>
    <row r="2559" spans="1:5">
      <c r="A2559" s="369" t="s">
        <v>3721</v>
      </c>
      <c r="B2559" s="366" t="s">
        <v>2945</v>
      </c>
      <c r="C2559" s="367" t="s">
        <v>196</v>
      </c>
      <c r="D2559" s="368">
        <v>2</v>
      </c>
      <c r="E2559" s="370">
        <v>0</v>
      </c>
    </row>
    <row r="2560" spans="1:5">
      <c r="A2560" s="369" t="s">
        <v>3725</v>
      </c>
      <c r="B2560" s="366" t="s">
        <v>2946</v>
      </c>
      <c r="C2560" s="367" t="s">
        <v>101</v>
      </c>
      <c r="D2560" s="368">
        <v>2</v>
      </c>
      <c r="E2560" s="370">
        <v>0</v>
      </c>
    </row>
    <row r="2561" spans="1:5">
      <c r="A2561" s="369" t="s">
        <v>3726</v>
      </c>
      <c r="B2561" s="366" t="s">
        <v>2947</v>
      </c>
      <c r="C2561" s="367" t="s">
        <v>467</v>
      </c>
      <c r="D2561" s="368">
        <v>2</v>
      </c>
      <c r="E2561" s="370">
        <v>0</v>
      </c>
    </row>
    <row r="2562" spans="1:5">
      <c r="A2562" s="369" t="s">
        <v>3789</v>
      </c>
      <c r="B2562" s="366" t="s">
        <v>3790</v>
      </c>
      <c r="C2562" s="367" t="s">
        <v>2975</v>
      </c>
      <c r="D2562" s="368">
        <v>2</v>
      </c>
      <c r="E2562" s="370">
        <v>0</v>
      </c>
    </row>
    <row r="2563" spans="1:5">
      <c r="A2563" s="369" t="s">
        <v>3791</v>
      </c>
      <c r="B2563" s="366" t="s">
        <v>3022</v>
      </c>
      <c r="C2563" s="367" t="s">
        <v>1157</v>
      </c>
      <c r="D2563" s="368">
        <v>2</v>
      </c>
      <c r="E2563" s="370">
        <v>0</v>
      </c>
    </row>
    <row r="2564" spans="1:5">
      <c r="A2564" s="369" t="s">
        <v>3792</v>
      </c>
      <c r="B2564" s="366" t="s">
        <v>3793</v>
      </c>
      <c r="C2564" s="367" t="s">
        <v>484</v>
      </c>
      <c r="D2564" s="368">
        <v>2</v>
      </c>
      <c r="E2564" s="370">
        <v>0</v>
      </c>
    </row>
    <row r="2565" spans="1:5">
      <c r="A2565" s="369" t="s">
        <v>3794</v>
      </c>
      <c r="B2565" s="366" t="s">
        <v>3061</v>
      </c>
      <c r="C2565" s="367" t="s">
        <v>479</v>
      </c>
      <c r="D2565" s="368">
        <v>2</v>
      </c>
      <c r="E2565" s="370">
        <v>0</v>
      </c>
    </row>
    <row r="2566" spans="1:5">
      <c r="A2566" s="369" t="s">
        <v>3795</v>
      </c>
      <c r="B2566" s="366" t="s">
        <v>3028</v>
      </c>
      <c r="C2566" s="367" t="s">
        <v>2736</v>
      </c>
      <c r="D2566" s="368">
        <v>2</v>
      </c>
      <c r="E2566" s="370">
        <v>0</v>
      </c>
    </row>
    <row r="2567" spans="1:5">
      <c r="A2567" s="369" t="s">
        <v>1588</v>
      </c>
      <c r="B2567" s="366" t="s">
        <v>1589</v>
      </c>
      <c r="C2567" s="367" t="s">
        <v>103</v>
      </c>
      <c r="D2567" s="368">
        <v>2</v>
      </c>
      <c r="E2567" s="370">
        <v>0</v>
      </c>
    </row>
    <row r="2568" spans="1:5">
      <c r="A2568" s="369" t="s">
        <v>3824</v>
      </c>
      <c r="B2568" s="366" t="s">
        <v>3063</v>
      </c>
      <c r="C2568" s="367" t="s">
        <v>542</v>
      </c>
      <c r="D2568" s="368">
        <v>2</v>
      </c>
      <c r="E2568" s="370">
        <v>0</v>
      </c>
    </row>
    <row r="2569" spans="1:5">
      <c r="A2569" s="369" t="s">
        <v>3732</v>
      </c>
      <c r="B2569" s="366" t="s">
        <v>2949</v>
      </c>
      <c r="C2569" s="367" t="s">
        <v>196</v>
      </c>
      <c r="D2569" s="368">
        <v>2</v>
      </c>
      <c r="E2569" s="370">
        <v>0</v>
      </c>
    </row>
    <row r="2570" spans="1:5">
      <c r="A2570" s="369" t="s">
        <v>3826</v>
      </c>
      <c r="B2570" s="366" t="s">
        <v>3065</v>
      </c>
      <c r="C2570" s="367" t="s">
        <v>542</v>
      </c>
      <c r="D2570" s="368">
        <v>2</v>
      </c>
      <c r="E2570" s="370">
        <v>0</v>
      </c>
    </row>
    <row r="2571" spans="1:5">
      <c r="A2571" s="369" t="s">
        <v>3808</v>
      </c>
      <c r="B2571" s="366" t="s">
        <v>3046</v>
      </c>
      <c r="C2571" s="367" t="s">
        <v>249</v>
      </c>
      <c r="D2571" s="368">
        <v>2</v>
      </c>
      <c r="E2571" s="370">
        <v>0</v>
      </c>
    </row>
    <row r="2572" spans="1:5">
      <c r="A2572" s="369" t="s">
        <v>3809</v>
      </c>
      <c r="B2572" s="366" t="s">
        <v>3047</v>
      </c>
      <c r="C2572" s="367" t="s">
        <v>243</v>
      </c>
      <c r="D2572" s="368">
        <v>2</v>
      </c>
      <c r="E2572" s="370">
        <v>0</v>
      </c>
    </row>
    <row r="2573" spans="1:5">
      <c r="A2573" s="369" t="s">
        <v>3757</v>
      </c>
      <c r="B2573" s="366" t="s">
        <v>2972</v>
      </c>
      <c r="C2573" s="367" t="s">
        <v>107</v>
      </c>
      <c r="D2573" s="368">
        <v>1.5</v>
      </c>
      <c r="E2573" s="370">
        <v>0</v>
      </c>
    </row>
    <row r="2574" spans="1:5">
      <c r="A2574" s="369" t="s">
        <v>3758</v>
      </c>
      <c r="B2574" s="366" t="s">
        <v>2974</v>
      </c>
      <c r="C2574" s="367" t="s">
        <v>2975</v>
      </c>
      <c r="D2574" s="368">
        <v>1.5</v>
      </c>
      <c r="E2574" s="370">
        <v>0</v>
      </c>
    </row>
    <row r="2575" spans="1:5">
      <c r="A2575" s="369" t="s">
        <v>3760</v>
      </c>
      <c r="B2575" s="366" t="s">
        <v>2977</v>
      </c>
      <c r="C2575" s="367" t="s">
        <v>2975</v>
      </c>
      <c r="D2575" s="368">
        <v>1.5</v>
      </c>
      <c r="E2575" s="370">
        <v>0</v>
      </c>
    </row>
    <row r="2576" spans="1:5">
      <c r="A2576" s="369" t="s">
        <v>3762</v>
      </c>
      <c r="B2576" s="366" t="s">
        <v>2979</v>
      </c>
      <c r="C2576" s="367" t="s">
        <v>556</v>
      </c>
      <c r="D2576" s="368">
        <v>1.5</v>
      </c>
      <c r="E2576" s="370">
        <v>0</v>
      </c>
    </row>
    <row r="2577" spans="1:5">
      <c r="A2577" s="369" t="s">
        <v>3763</v>
      </c>
      <c r="B2577" s="366" t="s">
        <v>2981</v>
      </c>
      <c r="C2577" s="367" t="s">
        <v>542</v>
      </c>
      <c r="D2577" s="368">
        <v>1.5</v>
      </c>
      <c r="E2577" s="370">
        <v>0</v>
      </c>
    </row>
    <row r="2578" spans="1:5">
      <c r="A2578" s="369" t="s">
        <v>3764</v>
      </c>
      <c r="B2578" s="366" t="s">
        <v>2983</v>
      </c>
      <c r="C2578" s="367" t="s">
        <v>2736</v>
      </c>
      <c r="D2578" s="368">
        <v>1.5</v>
      </c>
      <c r="E2578" s="370">
        <v>0</v>
      </c>
    </row>
    <row r="2579" spans="1:5">
      <c r="A2579" s="369" t="s">
        <v>3765</v>
      </c>
      <c r="B2579" s="366" t="s">
        <v>2985</v>
      </c>
      <c r="C2579" s="367" t="s">
        <v>319</v>
      </c>
      <c r="D2579" s="368">
        <v>1.5</v>
      </c>
      <c r="E2579" s="370">
        <v>0</v>
      </c>
    </row>
    <row r="2580" spans="1:5">
      <c r="A2580" s="369" t="s">
        <v>3766</v>
      </c>
      <c r="B2580" s="366" t="s">
        <v>2987</v>
      </c>
      <c r="C2580" s="367" t="s">
        <v>1267</v>
      </c>
      <c r="D2580" s="368">
        <v>1.5</v>
      </c>
      <c r="E2580" s="370">
        <v>0</v>
      </c>
    </row>
    <row r="2581" spans="1:5">
      <c r="A2581" s="369" t="s">
        <v>3767</v>
      </c>
      <c r="B2581" s="366" t="s">
        <v>2989</v>
      </c>
      <c r="C2581" s="367" t="s">
        <v>222</v>
      </c>
      <c r="D2581" s="368">
        <v>1.5</v>
      </c>
      <c r="E2581" s="370">
        <v>0</v>
      </c>
    </row>
    <row r="2582" spans="1:5">
      <c r="A2582" s="369" t="s">
        <v>3768</v>
      </c>
      <c r="B2582" s="366" t="s">
        <v>2991</v>
      </c>
      <c r="C2582" s="367" t="s">
        <v>334</v>
      </c>
      <c r="D2582" s="368">
        <v>1.5</v>
      </c>
      <c r="E2582" s="370">
        <v>0</v>
      </c>
    </row>
    <row r="2583" spans="1:5">
      <c r="A2583" s="369" t="s">
        <v>3769</v>
      </c>
      <c r="B2583" s="366" t="s">
        <v>2993</v>
      </c>
      <c r="C2583" s="367" t="s">
        <v>331</v>
      </c>
      <c r="D2583" s="368">
        <v>1.5</v>
      </c>
      <c r="E2583" s="370">
        <v>0</v>
      </c>
    </row>
    <row r="2584" spans="1:5">
      <c r="A2584" s="369" t="s">
        <v>3770</v>
      </c>
      <c r="B2584" s="366" t="s">
        <v>2995</v>
      </c>
      <c r="C2584" s="367" t="s">
        <v>172</v>
      </c>
      <c r="D2584" s="368">
        <v>1.5</v>
      </c>
      <c r="E2584" s="370">
        <v>0</v>
      </c>
    </row>
    <row r="2585" spans="1:5">
      <c r="A2585" s="369" t="s">
        <v>3771</v>
      </c>
      <c r="B2585" s="366" t="s">
        <v>2996</v>
      </c>
      <c r="C2585" s="367" t="s">
        <v>107</v>
      </c>
      <c r="D2585" s="368">
        <v>1.5</v>
      </c>
      <c r="E2585" s="370">
        <v>0</v>
      </c>
    </row>
    <row r="2586" spans="1:5">
      <c r="A2586" s="369" t="s">
        <v>3773</v>
      </c>
      <c r="B2586" s="366" t="s">
        <v>2999</v>
      </c>
      <c r="C2586" s="367" t="s">
        <v>217</v>
      </c>
      <c r="D2586" s="368">
        <v>1.5</v>
      </c>
      <c r="E2586" s="370">
        <v>0</v>
      </c>
    </row>
    <row r="2587" spans="1:5">
      <c r="A2587" s="369" t="s">
        <v>3779</v>
      </c>
      <c r="B2587" s="366" t="s">
        <v>3009</v>
      </c>
      <c r="C2587" s="367" t="s">
        <v>601</v>
      </c>
      <c r="D2587" s="368">
        <v>1.5</v>
      </c>
      <c r="E2587" s="370">
        <v>0</v>
      </c>
    </row>
    <row r="2588" spans="1:5">
      <c r="A2588" s="369" t="s">
        <v>3782</v>
      </c>
      <c r="B2588" s="366" t="s">
        <v>3013</v>
      </c>
      <c r="C2588" s="367" t="s">
        <v>311</v>
      </c>
      <c r="D2588" s="368">
        <v>1.5</v>
      </c>
      <c r="E2588" s="370">
        <v>0</v>
      </c>
    </row>
    <row r="2589" spans="1:5">
      <c r="A2589" s="369" t="s">
        <v>3786</v>
      </c>
      <c r="B2589" s="366" t="s">
        <v>3020</v>
      </c>
      <c r="C2589" s="367" t="s">
        <v>2975</v>
      </c>
      <c r="D2589" s="368">
        <v>1.5</v>
      </c>
      <c r="E2589" s="370">
        <v>0</v>
      </c>
    </row>
    <row r="2590" spans="1:5">
      <c r="A2590" s="369" t="s">
        <v>1713</v>
      </c>
      <c r="B2590" s="366" t="s">
        <v>1714</v>
      </c>
      <c r="C2590" s="367" t="s">
        <v>149</v>
      </c>
      <c r="D2590" s="368">
        <v>1.5</v>
      </c>
      <c r="E2590" s="370">
        <v>0</v>
      </c>
    </row>
    <row r="2591" spans="1:5">
      <c r="A2591" s="369" t="s">
        <v>3787</v>
      </c>
      <c r="B2591" s="366" t="s">
        <v>3021</v>
      </c>
      <c r="C2591" s="367" t="s">
        <v>2621</v>
      </c>
      <c r="D2591" s="368">
        <v>1.5</v>
      </c>
      <c r="E2591" s="370">
        <v>0</v>
      </c>
    </row>
    <row r="2592" spans="1:5">
      <c r="A2592" s="369" t="s">
        <v>3796</v>
      </c>
      <c r="B2592" s="366" t="s">
        <v>3032</v>
      </c>
      <c r="C2592" s="367" t="s">
        <v>287</v>
      </c>
      <c r="D2592" s="368">
        <v>1.5</v>
      </c>
      <c r="E2592" s="370">
        <v>0</v>
      </c>
    </row>
    <row r="2593" spans="1:5">
      <c r="A2593" s="369" t="s">
        <v>3797</v>
      </c>
      <c r="B2593" s="366" t="s">
        <v>3033</v>
      </c>
      <c r="C2593" s="367" t="s">
        <v>249</v>
      </c>
      <c r="D2593" s="368">
        <v>1.5</v>
      </c>
      <c r="E2593" s="370">
        <v>0</v>
      </c>
    </row>
    <row r="2594" spans="1:5">
      <c r="A2594" s="369" t="s">
        <v>3798</v>
      </c>
      <c r="B2594" s="366" t="s">
        <v>3035</v>
      </c>
      <c r="C2594" s="367" t="s">
        <v>287</v>
      </c>
      <c r="D2594" s="368">
        <v>1.5</v>
      </c>
      <c r="E2594" s="370">
        <v>0</v>
      </c>
    </row>
    <row r="2595" spans="1:5">
      <c r="A2595" s="369" t="s">
        <v>3799</v>
      </c>
      <c r="B2595" s="366" t="s">
        <v>3037</v>
      </c>
      <c r="C2595" s="367" t="s">
        <v>239</v>
      </c>
      <c r="D2595" s="368">
        <v>1.5</v>
      </c>
      <c r="E2595" s="370">
        <v>0</v>
      </c>
    </row>
    <row r="2596" spans="1:5">
      <c r="A2596" s="369" t="s">
        <v>3802</v>
      </c>
      <c r="B2596" s="366" t="s">
        <v>3039</v>
      </c>
      <c r="C2596" s="367" t="s">
        <v>243</v>
      </c>
      <c r="D2596" s="368">
        <v>1.5</v>
      </c>
      <c r="E2596" s="370">
        <v>0</v>
      </c>
    </row>
    <row r="2597" spans="1:5">
      <c r="A2597" s="369" t="s">
        <v>3861</v>
      </c>
      <c r="B2597" s="366" t="s">
        <v>3126</v>
      </c>
      <c r="C2597" s="367" t="s">
        <v>860</v>
      </c>
      <c r="D2597" s="368">
        <v>1.5</v>
      </c>
      <c r="E2597" s="370">
        <v>0</v>
      </c>
    </row>
    <row r="2598" spans="1:5">
      <c r="A2598" s="369" t="s">
        <v>3804</v>
      </c>
      <c r="B2598" s="366" t="s">
        <v>3040</v>
      </c>
      <c r="C2598" s="367" t="s">
        <v>668</v>
      </c>
      <c r="D2598" s="368">
        <v>1.5</v>
      </c>
      <c r="E2598" s="370">
        <v>0</v>
      </c>
    </row>
    <row r="2599" spans="1:5">
      <c r="A2599" s="369" t="s">
        <v>3805</v>
      </c>
      <c r="B2599" s="366" t="s">
        <v>3042</v>
      </c>
      <c r="C2599" s="367" t="s">
        <v>3043</v>
      </c>
      <c r="D2599" s="368">
        <v>1.5</v>
      </c>
      <c r="E2599" s="370">
        <v>0</v>
      </c>
    </row>
    <row r="2600" spans="1:5">
      <c r="A2600" s="369" t="s">
        <v>3828</v>
      </c>
      <c r="B2600" s="366" t="s">
        <v>3069</v>
      </c>
      <c r="C2600" s="367" t="s">
        <v>103</v>
      </c>
      <c r="D2600" s="368">
        <v>1</v>
      </c>
      <c r="E2600" s="370">
        <v>0</v>
      </c>
    </row>
    <row r="2601" spans="1:5">
      <c r="A2601" s="369" t="s">
        <v>3811</v>
      </c>
      <c r="B2601" s="366" t="s">
        <v>3812</v>
      </c>
      <c r="C2601" s="367" t="s">
        <v>537</v>
      </c>
      <c r="D2601" s="368">
        <v>1</v>
      </c>
      <c r="E2601" s="370">
        <v>0</v>
      </c>
    </row>
    <row r="2602" spans="1:5">
      <c r="A2602" s="369" t="s">
        <v>3895</v>
      </c>
      <c r="B2602" s="366" t="s">
        <v>3159</v>
      </c>
      <c r="C2602" s="367" t="s">
        <v>127</v>
      </c>
      <c r="D2602" s="368">
        <v>0</v>
      </c>
      <c r="E2602" s="370">
        <v>0</v>
      </c>
    </row>
    <row r="2603" spans="1:5">
      <c r="A2603" s="369" t="s">
        <v>3829</v>
      </c>
      <c r="B2603" s="366" t="s">
        <v>3071</v>
      </c>
      <c r="C2603" s="367" t="s">
        <v>601</v>
      </c>
      <c r="D2603" s="368">
        <v>1</v>
      </c>
      <c r="E2603" s="370">
        <v>0</v>
      </c>
    </row>
    <row r="2604" spans="1:5">
      <c r="A2604" s="369" t="s">
        <v>3830</v>
      </c>
      <c r="B2604" s="366" t="s">
        <v>3072</v>
      </c>
      <c r="C2604" s="367" t="s">
        <v>3073</v>
      </c>
      <c r="D2604" s="368">
        <v>1</v>
      </c>
      <c r="E2604" s="370">
        <v>0</v>
      </c>
    </row>
    <row r="2605" spans="1:5">
      <c r="A2605" s="369" t="s">
        <v>3831</v>
      </c>
      <c r="B2605" s="366" t="s">
        <v>3075</v>
      </c>
      <c r="C2605" s="367" t="s">
        <v>4369</v>
      </c>
      <c r="D2605" s="368">
        <v>1</v>
      </c>
      <c r="E2605" s="370">
        <v>0</v>
      </c>
    </row>
    <row r="2606" spans="1:5">
      <c r="A2606" s="369" t="s">
        <v>3832</v>
      </c>
      <c r="B2606" s="366" t="s">
        <v>3077</v>
      </c>
      <c r="C2606" s="367" t="s">
        <v>4369</v>
      </c>
      <c r="D2606" s="368">
        <v>1</v>
      </c>
      <c r="E2606" s="370">
        <v>0</v>
      </c>
    </row>
    <row r="2607" spans="1:5">
      <c r="A2607" s="369" t="s">
        <v>3833</v>
      </c>
      <c r="B2607" s="366" t="s">
        <v>3079</v>
      </c>
      <c r="C2607" s="367" t="s">
        <v>334</v>
      </c>
      <c r="D2607" s="368">
        <v>1</v>
      </c>
      <c r="E2607" s="370">
        <v>0</v>
      </c>
    </row>
    <row r="2608" spans="1:5">
      <c r="A2608" s="369" t="s">
        <v>3834</v>
      </c>
      <c r="B2608" s="366" t="s">
        <v>3081</v>
      </c>
      <c r="C2608" s="367" t="s">
        <v>243</v>
      </c>
      <c r="D2608" s="368">
        <v>1</v>
      </c>
      <c r="E2608" s="370">
        <v>0</v>
      </c>
    </row>
    <row r="2609" spans="1:5">
      <c r="A2609" s="369" t="s">
        <v>3876</v>
      </c>
      <c r="B2609" s="366" t="s">
        <v>3149</v>
      </c>
      <c r="C2609" s="367" t="s">
        <v>475</v>
      </c>
      <c r="D2609" s="368">
        <v>0</v>
      </c>
      <c r="E2609" s="370">
        <v>0</v>
      </c>
    </row>
    <row r="2610" spans="1:5">
      <c r="A2610" s="369" t="s">
        <v>3835</v>
      </c>
      <c r="B2610" s="366" t="s">
        <v>3082</v>
      </c>
      <c r="C2610" s="367" t="s">
        <v>236</v>
      </c>
      <c r="D2610" s="368">
        <v>1</v>
      </c>
      <c r="E2610" s="370">
        <v>0</v>
      </c>
    </row>
    <row r="2611" spans="1:5">
      <c r="A2611" s="369" t="s">
        <v>3836</v>
      </c>
      <c r="B2611" s="366" t="s">
        <v>3083</v>
      </c>
      <c r="C2611" s="367" t="s">
        <v>127</v>
      </c>
      <c r="D2611" s="368">
        <v>1</v>
      </c>
      <c r="E2611" s="370">
        <v>0</v>
      </c>
    </row>
    <row r="2612" spans="1:5">
      <c r="A2612" s="369" t="s">
        <v>3837</v>
      </c>
      <c r="B2612" s="366" t="s">
        <v>3084</v>
      </c>
      <c r="C2612" s="367" t="s">
        <v>400</v>
      </c>
      <c r="D2612" s="368">
        <v>1</v>
      </c>
      <c r="E2612" s="370">
        <v>0</v>
      </c>
    </row>
    <row r="2613" spans="1:5">
      <c r="A2613" s="369" t="s">
        <v>3813</v>
      </c>
      <c r="B2613" s="366" t="s">
        <v>3814</v>
      </c>
      <c r="C2613" s="367" t="s">
        <v>331</v>
      </c>
      <c r="D2613" s="368">
        <v>1</v>
      </c>
      <c r="E2613" s="370">
        <v>0</v>
      </c>
    </row>
    <row r="2614" spans="1:5">
      <c r="A2614" s="369" t="s">
        <v>3838</v>
      </c>
      <c r="B2614" s="366" t="s">
        <v>3086</v>
      </c>
      <c r="C2614" s="367" t="s">
        <v>717</v>
      </c>
      <c r="D2614" s="368">
        <v>1</v>
      </c>
      <c r="E2614" s="370">
        <v>0</v>
      </c>
    </row>
    <row r="2615" spans="1:5">
      <c r="A2615" s="369" t="s">
        <v>3839</v>
      </c>
      <c r="B2615" s="366" t="s">
        <v>3087</v>
      </c>
      <c r="C2615" s="367" t="s">
        <v>1831</v>
      </c>
      <c r="D2615" s="368">
        <v>1</v>
      </c>
      <c r="E2615" s="370">
        <v>0</v>
      </c>
    </row>
    <row r="2616" spans="1:5">
      <c r="A2616" s="369" t="s">
        <v>3816</v>
      </c>
      <c r="B2616" s="366" t="s">
        <v>3817</v>
      </c>
      <c r="C2616" s="367" t="s">
        <v>123</v>
      </c>
      <c r="D2616" s="368">
        <v>1</v>
      </c>
      <c r="E2616" s="370">
        <v>0</v>
      </c>
    </row>
    <row r="2617" spans="1:5">
      <c r="A2617" s="369" t="s">
        <v>3840</v>
      </c>
      <c r="B2617" s="366" t="s">
        <v>3089</v>
      </c>
      <c r="C2617" s="367" t="s">
        <v>2736</v>
      </c>
      <c r="D2617" s="368">
        <v>1</v>
      </c>
      <c r="E2617" s="370">
        <v>0</v>
      </c>
    </row>
    <row r="2618" spans="1:5">
      <c r="A2618" s="369" t="s">
        <v>3843</v>
      </c>
      <c r="B2618" s="366" t="s">
        <v>3094</v>
      </c>
      <c r="C2618" s="367" t="s">
        <v>334</v>
      </c>
      <c r="D2618" s="368">
        <v>1</v>
      </c>
      <c r="E2618" s="370">
        <v>0</v>
      </c>
    </row>
    <row r="2619" spans="1:5">
      <c r="A2619" s="369" t="s">
        <v>3844</v>
      </c>
      <c r="B2619" s="366" t="s">
        <v>3096</v>
      </c>
      <c r="C2619" s="367" t="s">
        <v>334</v>
      </c>
      <c r="D2619" s="368">
        <v>1</v>
      </c>
      <c r="E2619" s="370">
        <v>0</v>
      </c>
    </row>
    <row r="2620" spans="1:5">
      <c r="A2620" s="369" t="s">
        <v>3845</v>
      </c>
      <c r="B2620" s="366" t="s">
        <v>3098</v>
      </c>
      <c r="C2620" s="367" t="s">
        <v>475</v>
      </c>
      <c r="D2620" s="368">
        <v>1</v>
      </c>
      <c r="E2620" s="370">
        <v>0</v>
      </c>
    </row>
    <row r="2621" spans="1:5">
      <c r="A2621" s="369" t="s">
        <v>3846</v>
      </c>
      <c r="B2621" s="366" t="s">
        <v>3100</v>
      </c>
      <c r="C2621" s="367" t="s">
        <v>719</v>
      </c>
      <c r="D2621" s="368">
        <v>1</v>
      </c>
      <c r="E2621" s="370">
        <v>0</v>
      </c>
    </row>
    <row r="2622" spans="1:5">
      <c r="A2622" s="369" t="s">
        <v>3847</v>
      </c>
      <c r="B2622" s="366" t="s">
        <v>3102</v>
      </c>
      <c r="C2622" s="367" t="s">
        <v>719</v>
      </c>
      <c r="D2622" s="368">
        <v>1</v>
      </c>
      <c r="E2622" s="370">
        <v>0</v>
      </c>
    </row>
    <row r="2623" spans="1:5">
      <c r="A2623" s="369" t="s">
        <v>3848</v>
      </c>
      <c r="B2623" s="366" t="s">
        <v>3104</v>
      </c>
      <c r="C2623" s="367" t="s">
        <v>227</v>
      </c>
      <c r="D2623" s="368">
        <v>1</v>
      </c>
      <c r="E2623" s="370">
        <v>0</v>
      </c>
    </row>
    <row r="2624" spans="1:5">
      <c r="A2624" s="369" t="s">
        <v>3849</v>
      </c>
      <c r="B2624" s="366" t="s">
        <v>3106</v>
      </c>
      <c r="C2624" s="367" t="s">
        <v>882</v>
      </c>
      <c r="D2624" s="368">
        <v>1</v>
      </c>
      <c r="E2624" s="370">
        <v>0</v>
      </c>
    </row>
    <row r="2625" spans="1:5">
      <c r="A2625" s="369" t="s">
        <v>3850</v>
      </c>
      <c r="B2625" s="366" t="s">
        <v>3108</v>
      </c>
      <c r="C2625" s="367" t="s">
        <v>467</v>
      </c>
      <c r="D2625" s="368">
        <v>1</v>
      </c>
      <c r="E2625" s="370">
        <v>0</v>
      </c>
    </row>
    <row r="2626" spans="1:5">
      <c r="A2626" s="369" t="s">
        <v>3851</v>
      </c>
      <c r="B2626" s="366" t="s">
        <v>3109</v>
      </c>
      <c r="C2626" s="367" t="s">
        <v>821</v>
      </c>
      <c r="D2626" s="368">
        <v>1</v>
      </c>
      <c r="E2626" s="370">
        <v>0</v>
      </c>
    </row>
    <row r="2627" spans="1:5">
      <c r="A2627" s="369" t="s">
        <v>3821</v>
      </c>
      <c r="B2627" s="366" t="s">
        <v>3057</v>
      </c>
      <c r="C2627" s="367" t="s">
        <v>3058</v>
      </c>
      <c r="D2627" s="368">
        <v>1</v>
      </c>
      <c r="E2627" s="370">
        <v>0</v>
      </c>
    </row>
    <row r="2628" spans="1:5">
      <c r="A2628" s="369" t="s">
        <v>3852</v>
      </c>
      <c r="B2628" s="366" t="s">
        <v>3111</v>
      </c>
      <c r="C2628" s="367" t="s">
        <v>4369</v>
      </c>
      <c r="D2628" s="368">
        <v>1</v>
      </c>
      <c r="E2628" s="370">
        <v>0</v>
      </c>
    </row>
    <row r="2629" spans="1:5">
      <c r="A2629" s="369" t="s">
        <v>3853</v>
      </c>
      <c r="B2629" s="366" t="s">
        <v>3112</v>
      </c>
      <c r="C2629" s="367" t="s">
        <v>882</v>
      </c>
      <c r="D2629" s="368">
        <v>1</v>
      </c>
      <c r="E2629" s="370">
        <v>0</v>
      </c>
    </row>
    <row r="2630" spans="1:5">
      <c r="A2630" s="369" t="s">
        <v>3823</v>
      </c>
      <c r="B2630" s="366" t="s">
        <v>3060</v>
      </c>
      <c r="C2630" s="367" t="s">
        <v>753</v>
      </c>
      <c r="D2630" s="368">
        <v>1</v>
      </c>
      <c r="E2630" s="370">
        <v>0</v>
      </c>
    </row>
    <row r="2631" spans="1:5">
      <c r="A2631" s="369" t="s">
        <v>3854</v>
      </c>
      <c r="B2631" s="366" t="s">
        <v>3114</v>
      </c>
      <c r="C2631" s="367" t="s">
        <v>692</v>
      </c>
      <c r="D2631" s="368">
        <v>1</v>
      </c>
      <c r="E2631" s="370">
        <v>0</v>
      </c>
    </row>
    <row r="2632" spans="1:5">
      <c r="A2632" s="369" t="s">
        <v>3855</v>
      </c>
      <c r="B2632" s="366" t="s">
        <v>3116</v>
      </c>
      <c r="C2632" s="367" t="s">
        <v>292</v>
      </c>
      <c r="D2632" s="368">
        <v>1</v>
      </c>
      <c r="E2632" s="370">
        <v>0</v>
      </c>
    </row>
    <row r="2633" spans="1:5">
      <c r="A2633" s="369" t="s">
        <v>3856</v>
      </c>
      <c r="B2633" s="366" t="s">
        <v>3118</v>
      </c>
      <c r="C2633" s="367" t="s">
        <v>542</v>
      </c>
      <c r="D2633" s="368">
        <v>1</v>
      </c>
      <c r="E2633" s="370">
        <v>0</v>
      </c>
    </row>
    <row r="2634" spans="1:5">
      <c r="A2634" s="369" t="s">
        <v>3878</v>
      </c>
      <c r="B2634" s="366" t="s">
        <v>3152</v>
      </c>
      <c r="C2634" s="367" t="s">
        <v>1831</v>
      </c>
      <c r="D2634" s="368">
        <v>0</v>
      </c>
      <c r="E2634" s="370">
        <v>0</v>
      </c>
    </row>
    <row r="2635" spans="1:5">
      <c r="A2635" s="369" t="s">
        <v>3857</v>
      </c>
      <c r="B2635" s="366" t="s">
        <v>3120</v>
      </c>
      <c r="C2635" s="367" t="s">
        <v>774</v>
      </c>
      <c r="D2635" s="368">
        <v>1</v>
      </c>
      <c r="E2635" s="370">
        <v>0</v>
      </c>
    </row>
    <row r="2636" spans="1:5">
      <c r="A2636" s="369" t="s">
        <v>3858</v>
      </c>
      <c r="B2636" s="366" t="s">
        <v>3122</v>
      </c>
      <c r="C2636" s="367" t="s">
        <v>334</v>
      </c>
      <c r="D2636" s="368">
        <v>1</v>
      </c>
      <c r="E2636" s="370">
        <v>0</v>
      </c>
    </row>
    <row r="2637" spans="1:5">
      <c r="A2637" s="369" t="s">
        <v>3859</v>
      </c>
      <c r="B2637" s="366" t="s">
        <v>3123</v>
      </c>
      <c r="C2637" s="367" t="s">
        <v>695</v>
      </c>
      <c r="D2637" s="368">
        <v>1</v>
      </c>
      <c r="E2637" s="370">
        <v>0</v>
      </c>
    </row>
    <row r="2638" spans="1:5">
      <c r="A2638" s="369" t="s">
        <v>3827</v>
      </c>
      <c r="B2638" s="366" t="s">
        <v>3067</v>
      </c>
      <c r="C2638" s="367" t="s">
        <v>3043</v>
      </c>
      <c r="D2638" s="368">
        <v>1</v>
      </c>
      <c r="E2638" s="370">
        <v>0</v>
      </c>
    </row>
    <row r="2639" spans="1:5">
      <c r="A2639" s="369" t="s">
        <v>3875</v>
      </c>
      <c r="B2639" s="366" t="s">
        <v>3146</v>
      </c>
      <c r="C2639" s="367" t="s">
        <v>3147</v>
      </c>
      <c r="D2639" s="368">
        <v>0</v>
      </c>
      <c r="E2639" s="370">
        <v>0</v>
      </c>
    </row>
    <row r="2640" spans="1:5">
      <c r="A2640" s="369" t="s">
        <v>1785</v>
      </c>
      <c r="B2640" s="366" t="s">
        <v>1786</v>
      </c>
      <c r="C2640" s="367" t="s">
        <v>577</v>
      </c>
      <c r="D2640" s="368">
        <v>0.5</v>
      </c>
      <c r="E2640" s="370">
        <v>0</v>
      </c>
    </row>
    <row r="2641" spans="1:5">
      <c r="A2641" s="369" t="s">
        <v>3841</v>
      </c>
      <c r="B2641" s="366" t="s">
        <v>3091</v>
      </c>
      <c r="C2641" s="367" t="s">
        <v>344</v>
      </c>
      <c r="D2641" s="368">
        <v>0.5</v>
      </c>
      <c r="E2641" s="370">
        <v>0</v>
      </c>
    </row>
    <row r="2642" spans="1:5">
      <c r="A2642" s="369" t="s">
        <v>3842</v>
      </c>
      <c r="B2642" s="366" t="s">
        <v>3092</v>
      </c>
      <c r="C2642" s="367" t="s">
        <v>121</v>
      </c>
      <c r="D2642" s="368">
        <v>0.5</v>
      </c>
      <c r="E2642" s="370">
        <v>0</v>
      </c>
    </row>
    <row r="2643" spans="1:5">
      <c r="A2643" s="369" t="s">
        <v>3877</v>
      </c>
      <c r="B2643" s="366" t="s">
        <v>3150</v>
      </c>
      <c r="C2643" s="367" t="s">
        <v>3147</v>
      </c>
      <c r="D2643" s="368">
        <v>0</v>
      </c>
      <c r="E2643" s="370">
        <v>0</v>
      </c>
    </row>
    <row r="2644" spans="1:5">
      <c r="A2644" s="369" t="s">
        <v>3863</v>
      </c>
      <c r="B2644" s="366" t="s">
        <v>3130</v>
      </c>
      <c r="C2644" s="367" t="s">
        <v>222</v>
      </c>
      <c r="D2644" s="368">
        <v>0.5</v>
      </c>
      <c r="E2644" s="370">
        <v>0</v>
      </c>
    </row>
    <row r="2645" spans="1:5">
      <c r="A2645" s="369" t="s">
        <v>1789</v>
      </c>
      <c r="B2645" s="366" t="s">
        <v>1790</v>
      </c>
      <c r="C2645" s="367" t="s">
        <v>577</v>
      </c>
      <c r="D2645" s="368">
        <v>0.5</v>
      </c>
      <c r="E2645" s="370">
        <v>0</v>
      </c>
    </row>
    <row r="2646" spans="1:5">
      <c r="A2646" s="369" t="s">
        <v>3860</v>
      </c>
      <c r="B2646" s="366" t="s">
        <v>3124</v>
      </c>
      <c r="C2646" s="367" t="s">
        <v>170</v>
      </c>
      <c r="D2646" s="368">
        <v>0.5</v>
      </c>
      <c r="E2646" s="370">
        <v>0</v>
      </c>
    </row>
    <row r="2647" spans="1:5">
      <c r="A2647" s="369" t="s">
        <v>3865</v>
      </c>
      <c r="B2647" s="366" t="s">
        <v>3134</v>
      </c>
      <c r="C2647" s="367" t="s">
        <v>719</v>
      </c>
      <c r="D2647" s="368">
        <v>0</v>
      </c>
      <c r="E2647" s="370">
        <v>0</v>
      </c>
    </row>
    <row r="2648" spans="1:5">
      <c r="A2648" s="369" t="s">
        <v>3879</v>
      </c>
      <c r="B2648" s="366" t="s">
        <v>3160</v>
      </c>
      <c r="C2648" s="367" t="s">
        <v>794</v>
      </c>
      <c r="D2648" s="368">
        <v>0</v>
      </c>
      <c r="E2648" s="370">
        <v>0</v>
      </c>
    </row>
    <row r="2649" spans="1:5">
      <c r="A2649" s="369" t="s">
        <v>3880</v>
      </c>
      <c r="B2649" s="366" t="s">
        <v>3881</v>
      </c>
      <c r="C2649" s="367" t="s">
        <v>1831</v>
      </c>
      <c r="D2649" s="368">
        <v>0</v>
      </c>
      <c r="E2649" s="370">
        <v>0</v>
      </c>
    </row>
    <row r="2650" spans="1:5">
      <c r="A2650" s="369" t="s">
        <v>3866</v>
      </c>
      <c r="B2650" s="366" t="s">
        <v>3136</v>
      </c>
      <c r="C2650" s="367" t="s">
        <v>114</v>
      </c>
      <c r="D2650" s="368">
        <v>0</v>
      </c>
      <c r="E2650" s="370">
        <v>0</v>
      </c>
    </row>
    <row r="2651" spans="1:5">
      <c r="A2651" s="369" t="s">
        <v>3867</v>
      </c>
      <c r="B2651" s="366" t="s">
        <v>3138</v>
      </c>
      <c r="C2651" s="367" t="s">
        <v>695</v>
      </c>
      <c r="D2651" s="368">
        <v>0</v>
      </c>
      <c r="E2651" s="370">
        <v>0</v>
      </c>
    </row>
    <row r="2652" spans="1:5">
      <c r="A2652" s="369" t="s">
        <v>3882</v>
      </c>
      <c r="B2652" s="366" t="s">
        <v>3153</v>
      </c>
      <c r="C2652" s="367" t="s">
        <v>147</v>
      </c>
      <c r="D2652" s="368">
        <v>0</v>
      </c>
      <c r="E2652" s="370">
        <v>0</v>
      </c>
    </row>
    <row r="2653" spans="1:5">
      <c r="A2653" s="369" t="s">
        <v>3884</v>
      </c>
      <c r="B2653" s="366" t="s">
        <v>3161</v>
      </c>
      <c r="C2653" s="367" t="s">
        <v>794</v>
      </c>
      <c r="D2653" s="368">
        <v>0</v>
      </c>
      <c r="E2653" s="370">
        <v>0</v>
      </c>
    </row>
    <row r="2654" spans="1:5">
      <c r="A2654" s="369" t="s">
        <v>3868</v>
      </c>
      <c r="B2654" s="366" t="s">
        <v>3139</v>
      </c>
      <c r="C2654" s="367" t="s">
        <v>484</v>
      </c>
      <c r="D2654" s="368">
        <v>0</v>
      </c>
      <c r="E2654" s="370">
        <v>0</v>
      </c>
    </row>
    <row r="2655" spans="1:5">
      <c r="A2655" s="369" t="s">
        <v>3869</v>
      </c>
      <c r="B2655" s="366" t="s">
        <v>3140</v>
      </c>
      <c r="C2655" s="367" t="s">
        <v>484</v>
      </c>
      <c r="D2655" s="368">
        <v>0</v>
      </c>
      <c r="E2655" s="370">
        <v>0</v>
      </c>
    </row>
    <row r="2656" spans="1:5">
      <c r="A2656" s="369" t="s">
        <v>3870</v>
      </c>
      <c r="B2656" s="366" t="s">
        <v>3141</v>
      </c>
      <c r="C2656" s="367" t="s">
        <v>579</v>
      </c>
      <c r="D2656" s="368">
        <v>0</v>
      </c>
      <c r="E2656" s="370">
        <v>0</v>
      </c>
    </row>
    <row r="2657" spans="1:5">
      <c r="A2657" s="369" t="s">
        <v>3887</v>
      </c>
      <c r="B2657" s="366" t="s">
        <v>3155</v>
      </c>
      <c r="C2657" s="367" t="s">
        <v>634</v>
      </c>
      <c r="D2657" s="368">
        <v>0</v>
      </c>
      <c r="E2657" s="370">
        <v>0</v>
      </c>
    </row>
    <row r="2658" spans="1:5">
      <c r="A2658" s="369" t="s">
        <v>3896</v>
      </c>
      <c r="B2658" s="366" t="s">
        <v>3897</v>
      </c>
      <c r="C2658" s="367" t="s">
        <v>214</v>
      </c>
      <c r="D2658" s="368">
        <v>0</v>
      </c>
      <c r="E2658" s="370">
        <v>0</v>
      </c>
    </row>
    <row r="2659" spans="1:5">
      <c r="A2659" s="369" t="s">
        <v>3777</v>
      </c>
      <c r="B2659" s="366" t="s">
        <v>3006</v>
      </c>
      <c r="C2659" s="367" t="s">
        <v>1176</v>
      </c>
      <c r="D2659" s="368">
        <v>0</v>
      </c>
      <c r="E2659" s="370">
        <v>0</v>
      </c>
    </row>
    <row r="2660" spans="1:5">
      <c r="A2660" s="369" t="s">
        <v>3871</v>
      </c>
      <c r="B2660" s="366" t="s">
        <v>3872</v>
      </c>
      <c r="C2660" s="367" t="s">
        <v>497</v>
      </c>
      <c r="D2660" s="368">
        <v>0</v>
      </c>
      <c r="E2660" s="370">
        <v>0</v>
      </c>
    </row>
    <row r="2661" spans="1:5">
      <c r="A2661" s="369" t="s">
        <v>3889</v>
      </c>
      <c r="B2661" s="366" t="s">
        <v>3156</v>
      </c>
      <c r="C2661" s="367" t="s">
        <v>634</v>
      </c>
      <c r="D2661" s="368">
        <v>0</v>
      </c>
      <c r="E2661" s="370">
        <v>0</v>
      </c>
    </row>
    <row r="2662" spans="1:5">
      <c r="A2662" s="369" t="s">
        <v>3898</v>
      </c>
      <c r="B2662" s="366" t="s">
        <v>3899</v>
      </c>
      <c r="C2662" s="367" t="s">
        <v>110</v>
      </c>
      <c r="D2662" s="368">
        <v>0</v>
      </c>
      <c r="E2662" s="370">
        <v>0</v>
      </c>
    </row>
    <row r="2663" spans="1:5">
      <c r="A2663" s="369" t="s">
        <v>3892</v>
      </c>
      <c r="B2663" s="366" t="s">
        <v>3893</v>
      </c>
      <c r="C2663" s="367" t="s">
        <v>3147</v>
      </c>
      <c r="D2663" s="368">
        <v>0</v>
      </c>
      <c r="E2663" s="370">
        <v>0</v>
      </c>
    </row>
    <row r="2664" spans="1:5">
      <c r="A2664" s="369" t="s">
        <v>3862</v>
      </c>
      <c r="B2664" s="366" t="s">
        <v>3128</v>
      </c>
      <c r="C2664" s="367" t="s">
        <v>4369</v>
      </c>
      <c r="D2664" s="368">
        <v>0</v>
      </c>
      <c r="E2664" s="370">
        <v>0</v>
      </c>
    </row>
    <row r="2665" spans="1:5">
      <c r="A2665" s="369" t="s">
        <v>3894</v>
      </c>
      <c r="B2665" s="366" t="s">
        <v>3158</v>
      </c>
      <c r="C2665" s="367" t="s">
        <v>634</v>
      </c>
      <c r="D2665" s="368">
        <v>0</v>
      </c>
      <c r="E2665" s="370">
        <v>0</v>
      </c>
    </row>
    <row r="2666" spans="1:5">
      <c r="A2666" s="369" t="s">
        <v>3900</v>
      </c>
      <c r="B2666" s="366" t="s">
        <v>3901</v>
      </c>
      <c r="C2666" s="367" t="s">
        <v>114</v>
      </c>
      <c r="D2666" s="368">
        <v>1310</v>
      </c>
      <c r="E2666" s="370">
        <v>0</v>
      </c>
    </row>
    <row r="2667" spans="1:5">
      <c r="A2667" s="369" t="s">
        <v>3902</v>
      </c>
      <c r="B2667" s="366" t="s">
        <v>3903</v>
      </c>
      <c r="C2667" s="367" t="s">
        <v>329</v>
      </c>
      <c r="D2667" s="368">
        <v>1070</v>
      </c>
      <c r="E2667" s="370">
        <v>0</v>
      </c>
    </row>
    <row r="2668" spans="1:5">
      <c r="A2668" s="369" t="s">
        <v>3905</v>
      </c>
      <c r="B2668" s="366" t="s">
        <v>3906</v>
      </c>
      <c r="C2668" s="367" t="s">
        <v>239</v>
      </c>
      <c r="D2668" s="368">
        <v>780</v>
      </c>
      <c r="E2668" s="370">
        <v>0</v>
      </c>
    </row>
    <row r="2669" spans="1:5">
      <c r="A2669" s="369" t="s">
        <v>3908</v>
      </c>
      <c r="B2669" s="366" t="s">
        <v>3909</v>
      </c>
      <c r="C2669" s="367" t="s">
        <v>114</v>
      </c>
      <c r="D2669" s="368">
        <v>704</v>
      </c>
      <c r="E2669" s="370">
        <v>0</v>
      </c>
    </row>
    <row r="2670" spans="1:5">
      <c r="A2670" s="369" t="s">
        <v>3911</v>
      </c>
      <c r="B2670" s="366" t="s">
        <v>3912</v>
      </c>
      <c r="C2670" s="367" t="s">
        <v>4374</v>
      </c>
      <c r="D2670" s="368">
        <v>596</v>
      </c>
      <c r="E2670" s="370">
        <v>0</v>
      </c>
    </row>
    <row r="2671" spans="1:5">
      <c r="A2671" s="369" t="s">
        <v>3910</v>
      </c>
      <c r="B2671" s="366" t="s">
        <v>3165</v>
      </c>
      <c r="C2671" s="367" t="s">
        <v>4375</v>
      </c>
      <c r="D2671" s="368">
        <v>576</v>
      </c>
      <c r="E2671" s="370">
        <v>0</v>
      </c>
    </row>
    <row r="2672" spans="1:5">
      <c r="A2672" s="369" t="s">
        <v>3916</v>
      </c>
      <c r="B2672" s="366" t="s">
        <v>3163</v>
      </c>
      <c r="C2672" s="367" t="s">
        <v>329</v>
      </c>
      <c r="D2672" s="368">
        <v>540</v>
      </c>
      <c r="E2672" s="370">
        <v>0</v>
      </c>
    </row>
    <row r="2673" spans="1:5">
      <c r="A2673" s="369" t="s">
        <v>3917</v>
      </c>
      <c r="B2673" s="366" t="s">
        <v>3918</v>
      </c>
      <c r="C2673" s="367" t="s">
        <v>123</v>
      </c>
      <c r="D2673" s="368">
        <v>536</v>
      </c>
      <c r="E2673" s="370">
        <v>0</v>
      </c>
    </row>
    <row r="2674" spans="1:5">
      <c r="A2674" s="369" t="s">
        <v>3913</v>
      </c>
      <c r="B2674" s="366" t="s">
        <v>3914</v>
      </c>
      <c r="C2674" s="367" t="s">
        <v>4374</v>
      </c>
      <c r="D2674" s="368">
        <v>522</v>
      </c>
      <c r="E2674" s="370">
        <v>0</v>
      </c>
    </row>
    <row r="2675" spans="1:5">
      <c r="A2675" s="369" t="s">
        <v>3919</v>
      </c>
      <c r="B2675" s="366" t="s">
        <v>3167</v>
      </c>
      <c r="C2675" s="367" t="s">
        <v>828</v>
      </c>
      <c r="D2675" s="368">
        <v>416</v>
      </c>
      <c r="E2675" s="370">
        <v>0</v>
      </c>
    </row>
    <row r="2676" spans="1:5">
      <c r="A2676" s="369" t="s">
        <v>3923</v>
      </c>
      <c r="B2676" s="366" t="s">
        <v>3171</v>
      </c>
      <c r="C2676" s="367" t="s">
        <v>464</v>
      </c>
      <c r="D2676" s="368">
        <v>410</v>
      </c>
      <c r="E2676" s="370">
        <v>0</v>
      </c>
    </row>
    <row r="2677" spans="1:5">
      <c r="A2677" s="369" t="s">
        <v>3937</v>
      </c>
      <c r="B2677" s="366" t="s">
        <v>3172</v>
      </c>
      <c r="C2677" s="367" t="s">
        <v>162</v>
      </c>
      <c r="D2677" s="368">
        <v>352</v>
      </c>
      <c r="E2677" s="370">
        <v>0</v>
      </c>
    </row>
    <row r="2678" spans="1:5">
      <c r="A2678" s="369" t="s">
        <v>3925</v>
      </c>
      <c r="B2678" s="366" t="s">
        <v>3926</v>
      </c>
      <c r="C2678" s="367" t="s">
        <v>147</v>
      </c>
      <c r="D2678" s="368">
        <v>346</v>
      </c>
      <c r="E2678" s="370">
        <v>0</v>
      </c>
    </row>
    <row r="2679" spans="1:5">
      <c r="A2679" s="369" t="s">
        <v>3924</v>
      </c>
      <c r="B2679" s="366" t="s">
        <v>3168</v>
      </c>
      <c r="C2679" s="367" t="s">
        <v>123</v>
      </c>
      <c r="D2679" s="368">
        <v>335</v>
      </c>
      <c r="E2679" s="370">
        <v>0</v>
      </c>
    </row>
    <row r="2680" spans="1:5">
      <c r="A2680" s="369" t="s">
        <v>3933</v>
      </c>
      <c r="B2680" s="366" t="s">
        <v>3170</v>
      </c>
      <c r="C2680" s="367" t="s">
        <v>239</v>
      </c>
      <c r="D2680" s="368">
        <v>341</v>
      </c>
      <c r="E2680" s="370">
        <v>0</v>
      </c>
    </row>
    <row r="2681" spans="1:5">
      <c r="A2681" s="369" t="s">
        <v>3931</v>
      </c>
      <c r="B2681" s="366" t="s">
        <v>3932</v>
      </c>
      <c r="C2681" s="367" t="s">
        <v>131</v>
      </c>
      <c r="D2681" s="368">
        <v>320</v>
      </c>
      <c r="E2681" s="370">
        <v>0</v>
      </c>
    </row>
    <row r="2682" spans="1:5">
      <c r="A2682" s="369" t="s">
        <v>3928</v>
      </c>
      <c r="B2682" s="366" t="s">
        <v>3929</v>
      </c>
      <c r="C2682" s="367" t="s">
        <v>121</v>
      </c>
      <c r="D2682" s="368">
        <v>316</v>
      </c>
      <c r="E2682" s="370">
        <v>0</v>
      </c>
    </row>
    <row r="2683" spans="1:5">
      <c r="A2683" s="369" t="s">
        <v>3936</v>
      </c>
      <c r="B2683" s="366" t="s">
        <v>3175</v>
      </c>
      <c r="C2683" s="367" t="s">
        <v>103</v>
      </c>
      <c r="D2683" s="368">
        <v>274</v>
      </c>
      <c r="E2683" s="370">
        <v>0</v>
      </c>
    </row>
    <row r="2684" spans="1:5">
      <c r="A2684" s="369" t="s">
        <v>3939</v>
      </c>
      <c r="B2684" s="366" t="s">
        <v>3181</v>
      </c>
      <c r="C2684" s="367" t="s">
        <v>634</v>
      </c>
      <c r="D2684" s="368">
        <v>267</v>
      </c>
      <c r="E2684" s="370">
        <v>0</v>
      </c>
    </row>
    <row r="2685" spans="1:5">
      <c r="A2685" s="369" t="s">
        <v>3940</v>
      </c>
      <c r="B2685" s="366" t="s">
        <v>3941</v>
      </c>
      <c r="C2685" s="367" t="s">
        <v>114</v>
      </c>
      <c r="D2685" s="368">
        <v>262</v>
      </c>
      <c r="E2685" s="370">
        <v>0</v>
      </c>
    </row>
    <row r="2686" spans="1:5">
      <c r="A2686" s="369" t="s">
        <v>3946</v>
      </c>
      <c r="B2686" s="366" t="s">
        <v>3947</v>
      </c>
      <c r="C2686" s="367" t="s">
        <v>227</v>
      </c>
      <c r="D2686" s="368">
        <v>254</v>
      </c>
      <c r="E2686" s="370">
        <v>0</v>
      </c>
    </row>
    <row r="2687" spans="1:5">
      <c r="A2687" s="369" t="s">
        <v>3934</v>
      </c>
      <c r="B2687" s="366" t="s">
        <v>3935</v>
      </c>
      <c r="C2687" s="367" t="s">
        <v>162</v>
      </c>
      <c r="D2687" s="368">
        <v>254</v>
      </c>
      <c r="E2687" s="370">
        <v>0</v>
      </c>
    </row>
    <row r="2688" spans="1:5">
      <c r="A2688" s="369" t="s">
        <v>3944</v>
      </c>
      <c r="B2688" s="366" t="s">
        <v>3178</v>
      </c>
      <c r="C2688" s="367" t="s">
        <v>319</v>
      </c>
      <c r="D2688" s="368">
        <v>250</v>
      </c>
      <c r="E2688" s="370">
        <v>0</v>
      </c>
    </row>
    <row r="2689" spans="1:5">
      <c r="A2689" s="369" t="s">
        <v>3942</v>
      </c>
      <c r="B2689" s="366" t="s">
        <v>3943</v>
      </c>
      <c r="C2689" s="367" t="s">
        <v>230</v>
      </c>
      <c r="D2689" s="368">
        <v>242</v>
      </c>
      <c r="E2689" s="370">
        <v>0</v>
      </c>
    </row>
    <row r="2690" spans="1:5">
      <c r="A2690" s="369" t="s">
        <v>3948</v>
      </c>
      <c r="B2690" s="366" t="s">
        <v>3189</v>
      </c>
      <c r="C2690" s="367" t="s">
        <v>190</v>
      </c>
      <c r="D2690" s="368">
        <v>233</v>
      </c>
      <c r="E2690" s="370">
        <v>0</v>
      </c>
    </row>
    <row r="2691" spans="1:5">
      <c r="A2691" s="369" t="s">
        <v>3950</v>
      </c>
      <c r="B2691" s="366" t="s">
        <v>3951</v>
      </c>
      <c r="C2691" s="367" t="s">
        <v>329</v>
      </c>
      <c r="D2691" s="368">
        <v>222</v>
      </c>
      <c r="E2691" s="370">
        <v>0</v>
      </c>
    </row>
    <row r="2692" spans="1:5">
      <c r="A2692" s="369" t="s">
        <v>3987</v>
      </c>
      <c r="B2692" s="366" t="s">
        <v>3205</v>
      </c>
      <c r="C2692" s="367" t="s">
        <v>162</v>
      </c>
      <c r="D2692" s="368">
        <v>217</v>
      </c>
      <c r="E2692" s="370">
        <v>0</v>
      </c>
    </row>
    <row r="2693" spans="1:5">
      <c r="A2693" s="369" t="s">
        <v>3975</v>
      </c>
      <c r="B2693" s="366" t="s">
        <v>3201</v>
      </c>
      <c r="C2693" s="367" t="s">
        <v>162</v>
      </c>
      <c r="D2693" s="368">
        <v>214</v>
      </c>
      <c r="E2693" s="370">
        <v>0</v>
      </c>
    </row>
    <row r="2694" spans="1:5">
      <c r="A2694" s="369" t="s">
        <v>3960</v>
      </c>
      <c r="B2694" s="366" t="s">
        <v>3961</v>
      </c>
      <c r="C2694" s="367" t="s">
        <v>239</v>
      </c>
      <c r="D2694" s="368">
        <v>212</v>
      </c>
      <c r="E2694" s="370">
        <v>0</v>
      </c>
    </row>
    <row r="2695" spans="1:5">
      <c r="A2695" s="369" t="s">
        <v>3956</v>
      </c>
      <c r="B2695" s="366" t="s">
        <v>3182</v>
      </c>
      <c r="C2695" s="367" t="s">
        <v>190</v>
      </c>
      <c r="D2695" s="368">
        <v>209</v>
      </c>
      <c r="E2695" s="370">
        <v>0</v>
      </c>
    </row>
    <row r="2696" spans="1:5">
      <c r="A2696" s="369" t="s">
        <v>3952</v>
      </c>
      <c r="B2696" s="366" t="s">
        <v>3953</v>
      </c>
      <c r="C2696" s="367" t="s">
        <v>119</v>
      </c>
      <c r="D2696" s="368">
        <v>206</v>
      </c>
      <c r="E2696" s="370">
        <v>0</v>
      </c>
    </row>
    <row r="2697" spans="1:5">
      <c r="A2697" s="369" t="s">
        <v>3954</v>
      </c>
      <c r="B2697" s="366" t="s">
        <v>3955</v>
      </c>
      <c r="C2697" s="367" t="s">
        <v>107</v>
      </c>
      <c r="D2697" s="368">
        <v>202</v>
      </c>
      <c r="E2697" s="370">
        <v>0</v>
      </c>
    </row>
    <row r="2698" spans="1:5">
      <c r="A2698" s="369" t="s">
        <v>3965</v>
      </c>
      <c r="B2698" s="366" t="s">
        <v>3194</v>
      </c>
      <c r="C2698" s="367" t="s">
        <v>239</v>
      </c>
      <c r="D2698" s="368">
        <v>188</v>
      </c>
      <c r="E2698" s="370">
        <v>0</v>
      </c>
    </row>
    <row r="2699" spans="1:5">
      <c r="A2699" s="369" t="s">
        <v>3969</v>
      </c>
      <c r="B2699" s="366" t="s">
        <v>3185</v>
      </c>
      <c r="C2699" s="367" t="s">
        <v>103</v>
      </c>
      <c r="D2699" s="368">
        <v>185</v>
      </c>
      <c r="E2699" s="370">
        <v>0</v>
      </c>
    </row>
    <row r="2700" spans="1:5">
      <c r="A2700" s="369" t="s">
        <v>3981</v>
      </c>
      <c r="B2700" s="366" t="s">
        <v>3197</v>
      </c>
      <c r="C2700" s="367" t="s">
        <v>123</v>
      </c>
      <c r="D2700" s="368">
        <v>181</v>
      </c>
      <c r="E2700" s="370">
        <v>0</v>
      </c>
    </row>
    <row r="2701" spans="1:5">
      <c r="A2701" s="369" t="s">
        <v>3966</v>
      </c>
      <c r="B2701" s="366" t="s">
        <v>3967</v>
      </c>
      <c r="C2701" s="367" t="s">
        <v>107</v>
      </c>
      <c r="D2701" s="368">
        <v>178</v>
      </c>
      <c r="E2701" s="370">
        <v>0</v>
      </c>
    </row>
    <row r="2702" spans="1:5">
      <c r="A2702" s="369" t="s">
        <v>3962</v>
      </c>
      <c r="B2702" s="366" t="s">
        <v>3963</v>
      </c>
      <c r="C2702" s="367" t="s">
        <v>123</v>
      </c>
      <c r="D2702" s="368">
        <v>176</v>
      </c>
      <c r="E2702" s="370">
        <v>0</v>
      </c>
    </row>
    <row r="2703" spans="1:5">
      <c r="A2703" s="369" t="s">
        <v>3968</v>
      </c>
      <c r="B2703" s="366" t="s">
        <v>3203</v>
      </c>
      <c r="C2703" s="367" t="s">
        <v>201</v>
      </c>
      <c r="D2703" s="368">
        <v>174</v>
      </c>
      <c r="E2703" s="370">
        <v>0</v>
      </c>
    </row>
    <row r="2704" spans="1:5">
      <c r="A2704" s="369" t="s">
        <v>3983</v>
      </c>
      <c r="B2704" s="366" t="s">
        <v>3211</v>
      </c>
      <c r="C2704" s="367" t="s">
        <v>292</v>
      </c>
      <c r="D2704" s="368">
        <v>172</v>
      </c>
      <c r="E2704" s="370">
        <v>0</v>
      </c>
    </row>
    <row r="2705" spans="1:5">
      <c r="A2705" s="369" t="s">
        <v>3957</v>
      </c>
      <c r="B2705" s="366" t="s">
        <v>3958</v>
      </c>
      <c r="C2705" s="367" t="s">
        <v>239</v>
      </c>
      <c r="D2705" s="368">
        <v>172</v>
      </c>
      <c r="E2705" s="370">
        <v>0</v>
      </c>
    </row>
    <row r="2706" spans="1:5">
      <c r="A2706" s="369" t="s">
        <v>3974</v>
      </c>
      <c r="B2706" s="366" t="s">
        <v>3188</v>
      </c>
      <c r="C2706" s="367" t="s">
        <v>230</v>
      </c>
      <c r="D2706" s="368">
        <v>169</v>
      </c>
      <c r="E2706" s="370">
        <v>0</v>
      </c>
    </row>
    <row r="2707" spans="1:5">
      <c r="A2707" s="369" t="s">
        <v>4005</v>
      </c>
      <c r="B2707" s="366" t="s">
        <v>3213</v>
      </c>
      <c r="C2707" s="367" t="s">
        <v>1082</v>
      </c>
      <c r="D2707" s="368">
        <v>169</v>
      </c>
      <c r="E2707" s="370">
        <v>0</v>
      </c>
    </row>
    <row r="2708" spans="1:5">
      <c r="A2708" s="369" t="s">
        <v>3970</v>
      </c>
      <c r="B2708" s="366" t="s">
        <v>3196</v>
      </c>
      <c r="C2708" s="367" t="s">
        <v>147</v>
      </c>
      <c r="D2708" s="368">
        <v>168</v>
      </c>
      <c r="E2708" s="370">
        <v>0</v>
      </c>
    </row>
    <row r="2709" spans="1:5">
      <c r="A2709" s="369" t="s">
        <v>3986</v>
      </c>
      <c r="B2709" s="366" t="s">
        <v>3208</v>
      </c>
      <c r="C2709" s="367" t="s">
        <v>224</v>
      </c>
      <c r="D2709" s="368">
        <v>166</v>
      </c>
      <c r="E2709" s="370">
        <v>0</v>
      </c>
    </row>
    <row r="2710" spans="1:5">
      <c r="A2710" s="369" t="s">
        <v>3980</v>
      </c>
      <c r="B2710" s="366" t="s">
        <v>3193</v>
      </c>
      <c r="C2710" s="367" t="s">
        <v>329</v>
      </c>
      <c r="D2710" s="368">
        <v>163</v>
      </c>
      <c r="E2710" s="370">
        <v>0</v>
      </c>
    </row>
    <row r="2711" spans="1:5">
      <c r="A2711" s="369" t="s">
        <v>3978</v>
      </c>
      <c r="B2711" s="366" t="s">
        <v>3191</v>
      </c>
      <c r="C2711" s="367" t="s">
        <v>222</v>
      </c>
      <c r="D2711" s="368">
        <v>158</v>
      </c>
      <c r="E2711" s="370">
        <v>0</v>
      </c>
    </row>
    <row r="2712" spans="1:5">
      <c r="A2712" s="369" t="s">
        <v>3994</v>
      </c>
      <c r="B2712" s="366" t="s">
        <v>3216</v>
      </c>
      <c r="C2712" s="367" t="s">
        <v>1343</v>
      </c>
      <c r="D2712" s="368">
        <v>155</v>
      </c>
      <c r="E2712" s="370">
        <v>0</v>
      </c>
    </row>
    <row r="2713" spans="1:5">
      <c r="A2713" s="369" t="s">
        <v>3991</v>
      </c>
      <c r="B2713" s="366" t="s">
        <v>3228</v>
      </c>
      <c r="C2713" s="367" t="s">
        <v>217</v>
      </c>
      <c r="D2713" s="368">
        <v>154</v>
      </c>
      <c r="E2713" s="370">
        <v>0</v>
      </c>
    </row>
    <row r="2714" spans="1:5">
      <c r="A2714" s="369" t="s">
        <v>3976</v>
      </c>
      <c r="B2714" s="366" t="s">
        <v>3977</v>
      </c>
      <c r="C2714" s="367" t="s">
        <v>149</v>
      </c>
      <c r="D2714" s="368">
        <v>152</v>
      </c>
      <c r="E2714" s="370">
        <v>0</v>
      </c>
    </row>
    <row r="2715" spans="1:5">
      <c r="A2715" s="369" t="s">
        <v>3984</v>
      </c>
      <c r="B2715" s="366" t="s">
        <v>3985</v>
      </c>
      <c r="C2715" s="367" t="s">
        <v>239</v>
      </c>
      <c r="D2715" s="368">
        <v>148</v>
      </c>
      <c r="E2715" s="370">
        <v>0</v>
      </c>
    </row>
    <row r="2716" spans="1:5">
      <c r="A2716" s="369" t="s">
        <v>4002</v>
      </c>
      <c r="B2716" s="366" t="s">
        <v>3210</v>
      </c>
      <c r="C2716" s="367" t="s">
        <v>114</v>
      </c>
      <c r="D2716" s="368">
        <v>146</v>
      </c>
      <c r="E2716" s="370">
        <v>0</v>
      </c>
    </row>
    <row r="2717" spans="1:5">
      <c r="A2717" s="369" t="s">
        <v>3997</v>
      </c>
      <c r="B2717" s="366" t="s">
        <v>3231</v>
      </c>
      <c r="C2717" s="367" t="s">
        <v>123</v>
      </c>
      <c r="D2717" s="368">
        <v>144</v>
      </c>
      <c r="E2717" s="370">
        <v>0</v>
      </c>
    </row>
    <row r="2718" spans="1:5">
      <c r="A2718" s="369" t="s">
        <v>3992</v>
      </c>
      <c r="B2718" s="366" t="s">
        <v>3993</v>
      </c>
      <c r="C2718" s="367" t="s">
        <v>141</v>
      </c>
      <c r="D2718" s="368">
        <v>140</v>
      </c>
      <c r="E2718" s="370">
        <v>0</v>
      </c>
    </row>
    <row r="2719" spans="1:5">
      <c r="A2719" s="369" t="s">
        <v>3988</v>
      </c>
      <c r="B2719" s="366" t="s">
        <v>3199</v>
      </c>
      <c r="C2719" s="367" t="s">
        <v>301</v>
      </c>
      <c r="D2719" s="368">
        <v>139</v>
      </c>
      <c r="E2719" s="370">
        <v>0</v>
      </c>
    </row>
    <row r="2720" spans="1:5">
      <c r="A2720" s="369" t="s">
        <v>3990</v>
      </c>
      <c r="B2720" s="366" t="s">
        <v>3220</v>
      </c>
      <c r="C2720" s="367" t="s">
        <v>319</v>
      </c>
      <c r="D2720" s="368">
        <v>138</v>
      </c>
      <c r="E2720" s="370">
        <v>0</v>
      </c>
    </row>
    <row r="2721" spans="1:5">
      <c r="A2721" s="369" t="s">
        <v>4009</v>
      </c>
      <c r="B2721" s="366" t="s">
        <v>4010</v>
      </c>
      <c r="C2721" s="367" t="s">
        <v>119</v>
      </c>
      <c r="D2721" s="368">
        <v>130</v>
      </c>
      <c r="E2721" s="370">
        <v>0</v>
      </c>
    </row>
    <row r="2722" spans="1:5">
      <c r="A2722" s="369" t="s">
        <v>4007</v>
      </c>
      <c r="B2722" s="366" t="s">
        <v>3234</v>
      </c>
      <c r="C2722" s="367" t="s">
        <v>239</v>
      </c>
      <c r="D2722" s="368">
        <v>130</v>
      </c>
      <c r="E2722" s="370">
        <v>0</v>
      </c>
    </row>
    <row r="2723" spans="1:5">
      <c r="A2723" s="369" t="s">
        <v>3995</v>
      </c>
      <c r="B2723" s="366" t="s">
        <v>3996</v>
      </c>
      <c r="C2723" s="367" t="s">
        <v>114</v>
      </c>
      <c r="D2723" s="368">
        <v>126</v>
      </c>
      <c r="E2723" s="370">
        <v>0</v>
      </c>
    </row>
    <row r="2724" spans="1:5">
      <c r="A2724" s="369" t="s">
        <v>4004</v>
      </c>
      <c r="B2724" s="366" t="s">
        <v>3218</v>
      </c>
      <c r="C2724" s="367" t="s">
        <v>239</v>
      </c>
      <c r="D2724" s="368">
        <v>125</v>
      </c>
      <c r="E2724" s="370">
        <v>0</v>
      </c>
    </row>
    <row r="2725" spans="1:5">
      <c r="A2725" s="369" t="s">
        <v>4001</v>
      </c>
      <c r="B2725" s="366" t="s">
        <v>3227</v>
      </c>
      <c r="C2725" s="367" t="s">
        <v>828</v>
      </c>
      <c r="D2725" s="368">
        <v>123</v>
      </c>
      <c r="E2725" s="370">
        <v>0</v>
      </c>
    </row>
    <row r="2726" spans="1:5">
      <c r="A2726" s="369" t="s">
        <v>4026</v>
      </c>
      <c r="B2726" s="366" t="s">
        <v>3244</v>
      </c>
      <c r="C2726" s="367" t="s">
        <v>114</v>
      </c>
      <c r="D2726" s="368">
        <v>119</v>
      </c>
      <c r="E2726" s="370">
        <v>0</v>
      </c>
    </row>
    <row r="2727" spans="1:5">
      <c r="A2727" s="369" t="s">
        <v>4003</v>
      </c>
      <c r="B2727" s="366" t="s">
        <v>3255</v>
      </c>
      <c r="C2727" s="367" t="s">
        <v>141</v>
      </c>
      <c r="D2727" s="368">
        <v>117</v>
      </c>
      <c r="E2727" s="370">
        <v>0</v>
      </c>
    </row>
    <row r="2728" spans="1:5">
      <c r="A2728" s="369" t="s">
        <v>3998</v>
      </c>
      <c r="B2728" s="366" t="s">
        <v>3999</v>
      </c>
      <c r="C2728" s="367" t="s">
        <v>187</v>
      </c>
      <c r="D2728" s="368">
        <v>116</v>
      </c>
      <c r="E2728" s="370">
        <v>0</v>
      </c>
    </row>
    <row r="2729" spans="1:5">
      <c r="A2729" s="369" t="s">
        <v>4015</v>
      </c>
      <c r="B2729" s="366" t="s">
        <v>3224</v>
      </c>
      <c r="C2729" s="367" t="s">
        <v>239</v>
      </c>
      <c r="D2729" s="368">
        <v>114</v>
      </c>
      <c r="E2729" s="370">
        <v>0</v>
      </c>
    </row>
    <row r="2730" spans="1:5">
      <c r="A2730" s="369" t="s">
        <v>4011</v>
      </c>
      <c r="B2730" s="366" t="s">
        <v>3229</v>
      </c>
      <c r="C2730" s="367" t="s">
        <v>162</v>
      </c>
      <c r="D2730" s="368">
        <v>114</v>
      </c>
      <c r="E2730" s="370">
        <v>0</v>
      </c>
    </row>
    <row r="2731" spans="1:5">
      <c r="A2731" s="369" t="s">
        <v>4006</v>
      </c>
      <c r="B2731" s="366" t="s">
        <v>3247</v>
      </c>
      <c r="C2731" s="367" t="s">
        <v>224</v>
      </c>
      <c r="D2731" s="368">
        <v>113</v>
      </c>
      <c r="E2731" s="370">
        <v>0</v>
      </c>
    </row>
    <row r="2732" spans="1:5">
      <c r="A2732" s="369" t="s">
        <v>4019</v>
      </c>
      <c r="B2732" s="366" t="s">
        <v>3236</v>
      </c>
      <c r="C2732" s="367" t="s">
        <v>119</v>
      </c>
      <c r="D2732" s="368">
        <v>111</v>
      </c>
      <c r="E2732" s="370">
        <v>0</v>
      </c>
    </row>
    <row r="2733" spans="1:5">
      <c r="A2733" s="369" t="s">
        <v>4017</v>
      </c>
      <c r="B2733" s="366" t="s">
        <v>4018</v>
      </c>
      <c r="C2733" s="367" t="s">
        <v>1293</v>
      </c>
      <c r="D2733" s="368">
        <v>110</v>
      </c>
      <c r="E2733" s="370">
        <v>0</v>
      </c>
    </row>
    <row r="2734" spans="1:5">
      <c r="A2734" s="369" t="s">
        <v>4008</v>
      </c>
      <c r="B2734" s="366" t="s">
        <v>3221</v>
      </c>
      <c r="C2734" s="367" t="s">
        <v>719</v>
      </c>
      <c r="D2734" s="368">
        <v>109</v>
      </c>
      <c r="E2734" s="370">
        <v>0</v>
      </c>
    </row>
    <row r="2735" spans="1:5">
      <c r="A2735" s="369" t="s">
        <v>4012</v>
      </c>
      <c r="B2735" s="366" t="s">
        <v>3250</v>
      </c>
      <c r="C2735" s="367" t="s">
        <v>147</v>
      </c>
      <c r="D2735" s="368">
        <v>104</v>
      </c>
      <c r="E2735" s="370">
        <v>0</v>
      </c>
    </row>
    <row r="2736" spans="1:5">
      <c r="A2736" s="369" t="s">
        <v>4016</v>
      </c>
      <c r="B2736" s="366" t="s">
        <v>3230</v>
      </c>
      <c r="C2736" s="367" t="s">
        <v>961</v>
      </c>
      <c r="D2736" s="368">
        <v>104</v>
      </c>
      <c r="E2736" s="370">
        <v>0</v>
      </c>
    </row>
    <row r="2737" spans="1:5">
      <c r="A2737" s="369" t="s">
        <v>4047</v>
      </c>
      <c r="B2737" s="366" t="s">
        <v>3281</v>
      </c>
      <c r="C2737" s="367" t="s">
        <v>497</v>
      </c>
      <c r="D2737" s="368">
        <v>103</v>
      </c>
      <c r="E2737" s="370">
        <v>0</v>
      </c>
    </row>
    <row r="2738" spans="1:5">
      <c r="A2738" s="369" t="s">
        <v>4020</v>
      </c>
      <c r="B2738" s="366" t="s">
        <v>3282</v>
      </c>
      <c r="C2738" s="367" t="s">
        <v>224</v>
      </c>
      <c r="D2738" s="368">
        <v>96</v>
      </c>
      <c r="E2738" s="370">
        <v>0</v>
      </c>
    </row>
    <row r="2739" spans="1:5">
      <c r="A2739" s="369" t="s">
        <v>4013</v>
      </c>
      <c r="B2739" s="366" t="s">
        <v>4014</v>
      </c>
      <c r="C2739" s="367" t="s">
        <v>840</v>
      </c>
      <c r="D2739" s="368">
        <v>96</v>
      </c>
      <c r="E2739" s="370">
        <v>0</v>
      </c>
    </row>
    <row r="2740" spans="1:5">
      <c r="A2740" s="369" t="s">
        <v>4023</v>
      </c>
      <c r="B2740" s="366" t="s">
        <v>3239</v>
      </c>
      <c r="C2740" s="367" t="s">
        <v>123</v>
      </c>
      <c r="D2740" s="368">
        <v>96</v>
      </c>
      <c r="E2740" s="370">
        <v>0</v>
      </c>
    </row>
    <row r="2741" spans="1:5">
      <c r="A2741" s="369" t="s">
        <v>4027</v>
      </c>
      <c r="B2741" s="366" t="s">
        <v>3246</v>
      </c>
      <c r="C2741" s="367" t="s">
        <v>139</v>
      </c>
      <c r="D2741" s="368">
        <v>96</v>
      </c>
      <c r="E2741" s="370">
        <v>0</v>
      </c>
    </row>
    <row r="2742" spans="1:5">
      <c r="A2742" s="369" t="s">
        <v>4031</v>
      </c>
      <c r="B2742" s="366" t="s">
        <v>3254</v>
      </c>
      <c r="C2742" s="367" t="s">
        <v>520</v>
      </c>
      <c r="D2742" s="368">
        <v>94</v>
      </c>
      <c r="E2742" s="370">
        <v>0</v>
      </c>
    </row>
    <row r="2743" spans="1:5">
      <c r="A2743" s="369" t="s">
        <v>4073</v>
      </c>
      <c r="B2743" s="366" t="s">
        <v>3308</v>
      </c>
      <c r="C2743" s="367" t="s">
        <v>4374</v>
      </c>
      <c r="D2743" s="368">
        <v>93</v>
      </c>
      <c r="E2743" s="370">
        <v>0</v>
      </c>
    </row>
    <row r="2744" spans="1:5">
      <c r="A2744" s="369" t="s">
        <v>4025</v>
      </c>
      <c r="B2744" s="366" t="s">
        <v>3242</v>
      </c>
      <c r="C2744" s="367" t="s">
        <v>961</v>
      </c>
      <c r="D2744" s="368">
        <v>93</v>
      </c>
      <c r="E2744" s="370">
        <v>0</v>
      </c>
    </row>
    <row r="2745" spans="1:5">
      <c r="A2745" s="369" t="s">
        <v>4035</v>
      </c>
      <c r="B2745" s="366" t="s">
        <v>3258</v>
      </c>
      <c r="C2745" s="367" t="s">
        <v>119</v>
      </c>
      <c r="D2745" s="368">
        <v>92</v>
      </c>
      <c r="E2745" s="370">
        <v>0</v>
      </c>
    </row>
    <row r="2746" spans="1:5">
      <c r="A2746" s="369" t="s">
        <v>4064</v>
      </c>
      <c r="B2746" s="366" t="s">
        <v>3306</v>
      </c>
      <c r="C2746" s="367" t="s">
        <v>4377</v>
      </c>
      <c r="D2746" s="368">
        <v>92</v>
      </c>
      <c r="E2746" s="370">
        <v>0</v>
      </c>
    </row>
    <row r="2747" spans="1:5">
      <c r="A2747" s="369" t="s">
        <v>4030</v>
      </c>
      <c r="B2747" s="366" t="s">
        <v>3268</v>
      </c>
      <c r="C2747" s="367" t="s">
        <v>116</v>
      </c>
      <c r="D2747" s="368">
        <v>90</v>
      </c>
      <c r="E2747" s="370">
        <v>0</v>
      </c>
    </row>
    <row r="2748" spans="1:5">
      <c r="A2748" s="369" t="s">
        <v>4024</v>
      </c>
      <c r="B2748" s="366" t="s">
        <v>3241</v>
      </c>
      <c r="C2748" s="367" t="s">
        <v>145</v>
      </c>
      <c r="D2748" s="368">
        <v>88</v>
      </c>
      <c r="E2748" s="370">
        <v>0</v>
      </c>
    </row>
    <row r="2749" spans="1:5">
      <c r="A2749" s="369" t="s">
        <v>4057</v>
      </c>
      <c r="B2749" s="366" t="s">
        <v>3295</v>
      </c>
      <c r="C2749" s="367" t="s">
        <v>4377</v>
      </c>
      <c r="D2749" s="368">
        <v>85</v>
      </c>
      <c r="E2749" s="370">
        <v>0</v>
      </c>
    </row>
    <row r="2750" spans="1:5">
      <c r="A2750" s="369" t="s">
        <v>4021</v>
      </c>
      <c r="B2750" s="366" t="s">
        <v>4022</v>
      </c>
      <c r="C2750" s="367" t="s">
        <v>344</v>
      </c>
      <c r="D2750" s="368">
        <v>84</v>
      </c>
      <c r="E2750" s="370">
        <v>0</v>
      </c>
    </row>
    <row r="2751" spans="1:5">
      <c r="A2751" s="369" t="s">
        <v>4041</v>
      </c>
      <c r="B2751" s="366" t="s">
        <v>3263</v>
      </c>
      <c r="C2751" s="367" t="s">
        <v>147</v>
      </c>
      <c r="D2751" s="368">
        <v>82</v>
      </c>
      <c r="E2751" s="370">
        <v>0</v>
      </c>
    </row>
    <row r="2752" spans="1:5">
      <c r="A2752" s="369" t="s">
        <v>4072</v>
      </c>
      <c r="B2752" s="366" t="s">
        <v>3304</v>
      </c>
      <c r="C2752" s="367" t="s">
        <v>114</v>
      </c>
      <c r="D2752" s="368">
        <v>80</v>
      </c>
      <c r="E2752" s="370">
        <v>0</v>
      </c>
    </row>
    <row r="2753" spans="1:5">
      <c r="A2753" s="369" t="s">
        <v>4038</v>
      </c>
      <c r="B2753" s="366" t="s">
        <v>3318</v>
      </c>
      <c r="C2753" s="367" t="s">
        <v>217</v>
      </c>
      <c r="D2753" s="368">
        <v>79</v>
      </c>
      <c r="E2753" s="370">
        <v>0</v>
      </c>
    </row>
    <row r="2754" spans="1:5">
      <c r="A2754" s="369" t="s">
        <v>4028</v>
      </c>
      <c r="B2754" s="366" t="s">
        <v>3249</v>
      </c>
      <c r="C2754" s="367" t="s">
        <v>329</v>
      </c>
      <c r="D2754" s="368">
        <v>79</v>
      </c>
      <c r="E2754" s="370">
        <v>0</v>
      </c>
    </row>
    <row r="2755" spans="1:5">
      <c r="A2755" s="369" t="s">
        <v>4042</v>
      </c>
      <c r="B2755" s="366" t="s">
        <v>3270</v>
      </c>
      <c r="C2755" s="367" t="s">
        <v>147</v>
      </c>
      <c r="D2755" s="368">
        <v>78</v>
      </c>
      <c r="E2755" s="370">
        <v>0</v>
      </c>
    </row>
    <row r="2756" spans="1:5">
      <c r="A2756" s="369" t="s">
        <v>4029</v>
      </c>
      <c r="B2756" s="366" t="s">
        <v>3251</v>
      </c>
      <c r="C2756" s="367" t="s">
        <v>520</v>
      </c>
      <c r="D2756" s="368">
        <v>76</v>
      </c>
      <c r="E2756" s="370">
        <v>0</v>
      </c>
    </row>
    <row r="2757" spans="1:5">
      <c r="A2757" s="369" t="s">
        <v>4067</v>
      </c>
      <c r="B2757" s="366" t="s">
        <v>3312</v>
      </c>
      <c r="C2757" s="367" t="s">
        <v>523</v>
      </c>
      <c r="D2757" s="368">
        <v>76</v>
      </c>
      <c r="E2757" s="370">
        <v>0</v>
      </c>
    </row>
    <row r="2758" spans="1:5">
      <c r="A2758" s="369" t="s">
        <v>4034</v>
      </c>
      <c r="B2758" s="366" t="s">
        <v>3319</v>
      </c>
      <c r="C2758" s="367" t="s">
        <v>222</v>
      </c>
      <c r="D2758" s="368">
        <v>74</v>
      </c>
      <c r="E2758" s="370">
        <v>0</v>
      </c>
    </row>
    <row r="2759" spans="1:5">
      <c r="A2759" s="369" t="s">
        <v>4050</v>
      </c>
      <c r="B2759" s="366" t="s">
        <v>3273</v>
      </c>
      <c r="C2759" s="367" t="s">
        <v>3274</v>
      </c>
      <c r="D2759" s="368">
        <v>74</v>
      </c>
      <c r="E2759" s="370">
        <v>0</v>
      </c>
    </row>
    <row r="2760" spans="1:5">
      <c r="A2760" s="369" t="s">
        <v>4032</v>
      </c>
      <c r="B2760" s="366" t="s">
        <v>4033</v>
      </c>
      <c r="C2760" s="367" t="s">
        <v>162</v>
      </c>
      <c r="D2760" s="368">
        <v>74</v>
      </c>
      <c r="E2760" s="370">
        <v>0</v>
      </c>
    </row>
    <row r="2761" spans="1:5">
      <c r="A2761" s="369" t="s">
        <v>4036</v>
      </c>
      <c r="B2761" s="366" t="s">
        <v>4037</v>
      </c>
      <c r="C2761" s="367" t="s">
        <v>840</v>
      </c>
      <c r="D2761" s="368">
        <v>72</v>
      </c>
      <c r="E2761" s="370">
        <v>0</v>
      </c>
    </row>
    <row r="2762" spans="1:5">
      <c r="A2762" s="369" t="s">
        <v>4039</v>
      </c>
      <c r="B2762" s="366" t="s">
        <v>4040</v>
      </c>
      <c r="C2762" s="367" t="s">
        <v>103</v>
      </c>
      <c r="D2762" s="368">
        <v>70</v>
      </c>
      <c r="E2762" s="370">
        <v>0</v>
      </c>
    </row>
    <row r="2763" spans="1:5">
      <c r="A2763" s="369" t="s">
        <v>4058</v>
      </c>
      <c r="B2763" s="366" t="s">
        <v>3284</v>
      </c>
      <c r="C2763" s="367" t="s">
        <v>961</v>
      </c>
      <c r="D2763" s="368">
        <v>69</v>
      </c>
      <c r="E2763" s="370">
        <v>0</v>
      </c>
    </row>
    <row r="2764" spans="1:5">
      <c r="A2764" s="369" t="s">
        <v>4061</v>
      </c>
      <c r="B2764" s="366" t="s">
        <v>4062</v>
      </c>
      <c r="C2764" s="367" t="s">
        <v>205</v>
      </c>
      <c r="D2764" s="368">
        <v>68</v>
      </c>
      <c r="E2764" s="370">
        <v>0</v>
      </c>
    </row>
    <row r="2765" spans="1:5">
      <c r="A2765" s="369" t="s">
        <v>4053</v>
      </c>
      <c r="B2765" s="366" t="s">
        <v>3278</v>
      </c>
      <c r="C2765" s="367" t="s">
        <v>840</v>
      </c>
      <c r="D2765" s="368">
        <v>68</v>
      </c>
      <c r="E2765" s="370">
        <v>0</v>
      </c>
    </row>
    <row r="2766" spans="1:5">
      <c r="A2766" s="369" t="s">
        <v>4056</v>
      </c>
      <c r="B2766" s="366" t="s">
        <v>3293</v>
      </c>
      <c r="C2766" s="367" t="s">
        <v>217</v>
      </c>
      <c r="D2766" s="368">
        <v>67</v>
      </c>
      <c r="E2766" s="370">
        <v>0</v>
      </c>
    </row>
    <row r="2767" spans="1:5">
      <c r="A2767" s="369" t="s">
        <v>4088</v>
      </c>
      <c r="B2767" s="366" t="s">
        <v>3331</v>
      </c>
      <c r="C2767" s="367" t="s">
        <v>139</v>
      </c>
      <c r="D2767" s="368">
        <v>67</v>
      </c>
      <c r="E2767" s="370">
        <v>0</v>
      </c>
    </row>
    <row r="2768" spans="1:5">
      <c r="A2768" s="369" t="s">
        <v>4043</v>
      </c>
      <c r="B2768" s="366" t="s">
        <v>4044</v>
      </c>
      <c r="C2768" s="367" t="s">
        <v>174</v>
      </c>
      <c r="D2768" s="368">
        <v>66</v>
      </c>
      <c r="E2768" s="370">
        <v>0</v>
      </c>
    </row>
    <row r="2769" spans="1:5">
      <c r="A2769" s="369" t="s">
        <v>4077</v>
      </c>
      <c r="B2769" s="366" t="s">
        <v>3309</v>
      </c>
      <c r="C2769" s="367" t="s">
        <v>966</v>
      </c>
      <c r="D2769" s="368">
        <v>65</v>
      </c>
      <c r="E2769" s="370">
        <v>0</v>
      </c>
    </row>
    <row r="2770" spans="1:5">
      <c r="A2770" s="369" t="s">
        <v>4045</v>
      </c>
      <c r="B2770" s="366" t="s">
        <v>4046</v>
      </c>
      <c r="C2770" s="367" t="s">
        <v>227</v>
      </c>
      <c r="D2770" s="368">
        <v>64</v>
      </c>
      <c r="E2770" s="370">
        <v>0</v>
      </c>
    </row>
    <row r="2771" spans="1:5">
      <c r="A2771" s="369" t="s">
        <v>4048</v>
      </c>
      <c r="B2771" s="366" t="s">
        <v>4049</v>
      </c>
      <c r="C2771" s="367" t="s">
        <v>334</v>
      </c>
      <c r="D2771" s="368">
        <v>64</v>
      </c>
      <c r="E2771" s="370">
        <v>0</v>
      </c>
    </row>
    <row r="2772" spans="1:5">
      <c r="A2772" s="369" t="s">
        <v>4051</v>
      </c>
      <c r="B2772" s="366" t="s">
        <v>4052</v>
      </c>
      <c r="C2772" s="367" t="s">
        <v>249</v>
      </c>
      <c r="D2772" s="368">
        <v>64</v>
      </c>
      <c r="E2772" s="370">
        <v>0</v>
      </c>
    </row>
    <row r="2773" spans="1:5">
      <c r="A2773" s="369" t="s">
        <v>4063</v>
      </c>
      <c r="B2773" s="366" t="s">
        <v>3350</v>
      </c>
      <c r="C2773" s="367" t="s">
        <v>217</v>
      </c>
      <c r="D2773" s="368">
        <v>63</v>
      </c>
      <c r="E2773" s="370">
        <v>0</v>
      </c>
    </row>
    <row r="2774" spans="1:5">
      <c r="A2774" s="369" t="s">
        <v>4068</v>
      </c>
      <c r="B2774" s="366" t="s">
        <v>3299</v>
      </c>
      <c r="C2774" s="367" t="s">
        <v>334</v>
      </c>
      <c r="D2774" s="368">
        <v>62</v>
      </c>
      <c r="E2774" s="370">
        <v>0</v>
      </c>
    </row>
    <row r="2775" spans="1:5">
      <c r="A2775" s="369" t="s">
        <v>4059</v>
      </c>
      <c r="B2775" s="366" t="s">
        <v>3313</v>
      </c>
      <c r="C2775" s="367" t="s">
        <v>160</v>
      </c>
      <c r="D2775" s="368">
        <v>59</v>
      </c>
      <c r="E2775" s="370">
        <v>0</v>
      </c>
    </row>
    <row r="2776" spans="1:5">
      <c r="A2776" s="369" t="s">
        <v>4080</v>
      </c>
      <c r="B2776" s="366" t="s">
        <v>3314</v>
      </c>
      <c r="C2776" s="367" t="s">
        <v>530</v>
      </c>
      <c r="D2776" s="368">
        <v>58</v>
      </c>
      <c r="E2776" s="370">
        <v>0</v>
      </c>
    </row>
    <row r="2777" spans="1:5">
      <c r="A2777" s="369" t="s">
        <v>4069</v>
      </c>
      <c r="B2777" s="366" t="s">
        <v>3301</v>
      </c>
      <c r="C2777" s="367" t="s">
        <v>147</v>
      </c>
      <c r="D2777" s="368">
        <v>58</v>
      </c>
      <c r="E2777" s="370">
        <v>0</v>
      </c>
    </row>
    <row r="2778" spans="1:5">
      <c r="A2778" s="369" t="s">
        <v>4084</v>
      </c>
      <c r="B2778" s="366" t="s">
        <v>3321</v>
      </c>
      <c r="C2778" s="367" t="s">
        <v>224</v>
      </c>
      <c r="D2778" s="368">
        <v>56</v>
      </c>
      <c r="E2778" s="370">
        <v>0</v>
      </c>
    </row>
    <row r="2779" spans="1:5">
      <c r="A2779" s="369" t="s">
        <v>4065</v>
      </c>
      <c r="B2779" s="366" t="s">
        <v>4066</v>
      </c>
      <c r="C2779" s="367" t="s">
        <v>121</v>
      </c>
      <c r="D2779" s="368">
        <v>56</v>
      </c>
      <c r="E2779" s="370">
        <v>0</v>
      </c>
    </row>
    <row r="2780" spans="1:5">
      <c r="A2780" s="369" t="s">
        <v>4070</v>
      </c>
      <c r="B2780" s="366" t="s">
        <v>4071</v>
      </c>
      <c r="C2780" s="367" t="s">
        <v>239</v>
      </c>
      <c r="D2780" s="368">
        <v>54</v>
      </c>
      <c r="E2780" s="370">
        <v>0</v>
      </c>
    </row>
    <row r="2781" spans="1:5">
      <c r="A2781" s="369" t="s">
        <v>4087</v>
      </c>
      <c r="B2781" s="366" t="s">
        <v>3329</v>
      </c>
      <c r="C2781" s="367" t="s">
        <v>464</v>
      </c>
      <c r="D2781" s="368">
        <v>53</v>
      </c>
      <c r="E2781" s="370">
        <v>0</v>
      </c>
    </row>
    <row r="2782" spans="1:5">
      <c r="A2782" s="369" t="s">
        <v>4110</v>
      </c>
      <c r="B2782" s="366" t="s">
        <v>3370</v>
      </c>
      <c r="C2782" s="367" t="s">
        <v>119</v>
      </c>
      <c r="D2782" s="368">
        <v>53</v>
      </c>
      <c r="E2782" s="370">
        <v>0</v>
      </c>
    </row>
    <row r="2783" spans="1:5">
      <c r="A2783" s="369" t="s">
        <v>4085</v>
      </c>
      <c r="B2783" s="366" t="s">
        <v>3325</v>
      </c>
      <c r="C2783" s="367" t="s">
        <v>145</v>
      </c>
      <c r="D2783" s="368">
        <v>52</v>
      </c>
      <c r="E2783" s="370">
        <v>0</v>
      </c>
    </row>
    <row r="2784" spans="1:5">
      <c r="A2784" s="369" t="s">
        <v>4075</v>
      </c>
      <c r="B2784" s="366" t="s">
        <v>4076</v>
      </c>
      <c r="C2784" s="367" t="s">
        <v>103</v>
      </c>
      <c r="D2784" s="368">
        <v>52</v>
      </c>
      <c r="E2784" s="370">
        <v>0</v>
      </c>
    </row>
    <row r="2785" spans="1:5">
      <c r="A2785" s="369" t="s">
        <v>4079</v>
      </c>
      <c r="B2785" s="366" t="s">
        <v>3358</v>
      </c>
      <c r="C2785" s="367" t="s">
        <v>174</v>
      </c>
      <c r="D2785" s="368">
        <v>52</v>
      </c>
      <c r="E2785" s="370">
        <v>0</v>
      </c>
    </row>
    <row r="2786" spans="1:5">
      <c r="A2786" s="369" t="s">
        <v>4081</v>
      </c>
      <c r="B2786" s="366" t="s">
        <v>3316</v>
      </c>
      <c r="C2786" s="367" t="s">
        <v>961</v>
      </c>
      <c r="D2786" s="368">
        <v>49</v>
      </c>
      <c r="E2786" s="370">
        <v>0</v>
      </c>
    </row>
    <row r="2787" spans="1:5">
      <c r="A2787" s="369" t="s">
        <v>4096</v>
      </c>
      <c r="B2787" s="366" t="s">
        <v>3345</v>
      </c>
      <c r="C2787" s="367" t="s">
        <v>311</v>
      </c>
      <c r="D2787" s="368">
        <v>48</v>
      </c>
      <c r="E2787" s="370">
        <v>0</v>
      </c>
    </row>
    <row r="2788" spans="1:5">
      <c r="A2788" s="369" t="s">
        <v>4082</v>
      </c>
      <c r="B2788" s="366" t="s">
        <v>4083</v>
      </c>
      <c r="C2788" s="367" t="s">
        <v>127</v>
      </c>
      <c r="D2788" s="368">
        <v>48</v>
      </c>
      <c r="E2788" s="370">
        <v>0</v>
      </c>
    </row>
    <row r="2789" spans="1:5">
      <c r="A2789" s="369" t="s">
        <v>4092</v>
      </c>
      <c r="B2789" s="366" t="s">
        <v>3376</v>
      </c>
      <c r="C2789" s="367" t="s">
        <v>196</v>
      </c>
      <c r="D2789" s="368">
        <v>47</v>
      </c>
      <c r="E2789" s="370">
        <v>0</v>
      </c>
    </row>
    <row r="2790" spans="1:5">
      <c r="A2790" s="369" t="s">
        <v>4093</v>
      </c>
      <c r="B2790" s="366" t="s">
        <v>3336</v>
      </c>
      <c r="C2790" s="367" t="s">
        <v>4374</v>
      </c>
      <c r="D2790" s="368">
        <v>47</v>
      </c>
      <c r="E2790" s="370">
        <v>0</v>
      </c>
    </row>
    <row r="2791" spans="1:5">
      <c r="A2791" s="369" t="s">
        <v>4095</v>
      </c>
      <c r="B2791" s="366" t="s">
        <v>3342</v>
      </c>
      <c r="C2791" s="367" t="s">
        <v>121</v>
      </c>
      <c r="D2791" s="368">
        <v>47</v>
      </c>
      <c r="E2791" s="370">
        <v>0</v>
      </c>
    </row>
    <row r="2792" spans="1:5">
      <c r="A2792" s="369" t="s">
        <v>4115</v>
      </c>
      <c r="B2792" s="366" t="s">
        <v>3378</v>
      </c>
      <c r="C2792" s="367" t="s">
        <v>139</v>
      </c>
      <c r="D2792" s="368">
        <v>46</v>
      </c>
      <c r="E2792" s="370">
        <v>0</v>
      </c>
    </row>
    <row r="2793" spans="1:5">
      <c r="A2793" s="369" t="s">
        <v>4086</v>
      </c>
      <c r="B2793" s="366" t="s">
        <v>3327</v>
      </c>
      <c r="C2793" s="367" t="s">
        <v>145</v>
      </c>
      <c r="D2793" s="368">
        <v>46</v>
      </c>
      <c r="E2793" s="370">
        <v>0</v>
      </c>
    </row>
    <row r="2794" spans="1:5">
      <c r="A2794" s="369" t="s">
        <v>4094</v>
      </c>
      <c r="B2794" s="366" t="s">
        <v>3352</v>
      </c>
      <c r="C2794" s="367" t="s">
        <v>3353</v>
      </c>
      <c r="D2794" s="368">
        <v>45</v>
      </c>
      <c r="E2794" s="370">
        <v>0</v>
      </c>
    </row>
    <row r="2795" spans="1:5">
      <c r="A2795" s="369" t="s">
        <v>4089</v>
      </c>
      <c r="B2795" s="366" t="s">
        <v>4090</v>
      </c>
      <c r="C2795" s="367" t="s">
        <v>181</v>
      </c>
      <c r="D2795" s="368">
        <v>44</v>
      </c>
      <c r="E2795" s="370">
        <v>0</v>
      </c>
    </row>
    <row r="2796" spans="1:5">
      <c r="A2796" s="369" t="s">
        <v>4117</v>
      </c>
      <c r="B2796" s="366" t="s">
        <v>3382</v>
      </c>
      <c r="C2796" s="367" t="s">
        <v>139</v>
      </c>
      <c r="D2796" s="368">
        <v>44</v>
      </c>
      <c r="E2796" s="370">
        <v>0</v>
      </c>
    </row>
    <row r="2797" spans="1:5">
      <c r="A2797" s="369" t="s">
        <v>4118</v>
      </c>
      <c r="B2797" s="366" t="s">
        <v>4119</v>
      </c>
      <c r="C2797" s="367" t="s">
        <v>205</v>
      </c>
      <c r="D2797" s="368">
        <v>42</v>
      </c>
      <c r="E2797" s="370">
        <v>0</v>
      </c>
    </row>
    <row r="2798" spans="1:5">
      <c r="A2798" s="369" t="s">
        <v>4136</v>
      </c>
      <c r="B2798" s="366" t="s">
        <v>3409</v>
      </c>
      <c r="C2798" s="367" t="s">
        <v>139</v>
      </c>
      <c r="D2798" s="368">
        <v>41</v>
      </c>
      <c r="E2798" s="370">
        <v>0</v>
      </c>
    </row>
    <row r="2799" spans="1:5">
      <c r="A2799" s="369" t="s">
        <v>4116</v>
      </c>
      <c r="B2799" s="366" t="s">
        <v>3380</v>
      </c>
      <c r="C2799" s="367" t="s">
        <v>961</v>
      </c>
      <c r="D2799" s="368">
        <v>40</v>
      </c>
      <c r="E2799" s="370">
        <v>0</v>
      </c>
    </row>
    <row r="2800" spans="1:5">
      <c r="A2800" s="369" t="s">
        <v>4097</v>
      </c>
      <c r="B2800" s="366" t="s">
        <v>4098</v>
      </c>
      <c r="C2800" s="367" t="s">
        <v>230</v>
      </c>
      <c r="D2800" s="368">
        <v>38</v>
      </c>
      <c r="E2800" s="370">
        <v>0</v>
      </c>
    </row>
    <row r="2801" spans="1:5">
      <c r="A2801" s="369" t="s">
        <v>4144</v>
      </c>
      <c r="B2801" s="366" t="s">
        <v>3419</v>
      </c>
      <c r="C2801" s="367" t="s">
        <v>1333</v>
      </c>
      <c r="D2801" s="368">
        <v>38</v>
      </c>
      <c r="E2801" s="370">
        <v>0</v>
      </c>
    </row>
    <row r="2802" spans="1:5">
      <c r="A2802" s="369" t="s">
        <v>4099</v>
      </c>
      <c r="B2802" s="366" t="s">
        <v>4100</v>
      </c>
      <c r="C2802" s="367" t="s">
        <v>160</v>
      </c>
      <c r="D2802" s="368">
        <v>38</v>
      </c>
      <c r="E2802" s="370">
        <v>0</v>
      </c>
    </row>
    <row r="2803" spans="1:5">
      <c r="A2803" s="369" t="s">
        <v>4101</v>
      </c>
      <c r="B2803" s="366" t="s">
        <v>3367</v>
      </c>
      <c r="C2803" s="367" t="s">
        <v>224</v>
      </c>
      <c r="D2803" s="368">
        <v>37</v>
      </c>
      <c r="E2803" s="370">
        <v>0</v>
      </c>
    </row>
    <row r="2804" spans="1:5">
      <c r="A2804" s="369" t="s">
        <v>4102</v>
      </c>
      <c r="B2804" s="366" t="s">
        <v>3355</v>
      </c>
      <c r="C2804" s="367" t="s">
        <v>484</v>
      </c>
      <c r="D2804" s="368">
        <v>37</v>
      </c>
      <c r="E2804" s="370">
        <v>0</v>
      </c>
    </row>
    <row r="2805" spans="1:5">
      <c r="A2805" s="369" t="s">
        <v>4103</v>
      </c>
      <c r="B2805" s="366" t="s">
        <v>4104</v>
      </c>
      <c r="C2805" s="367" t="s">
        <v>224</v>
      </c>
      <c r="D2805" s="368">
        <v>36</v>
      </c>
      <c r="E2805" s="370">
        <v>0</v>
      </c>
    </row>
    <row r="2806" spans="1:5">
      <c r="A2806" s="369" t="s">
        <v>4106</v>
      </c>
      <c r="B2806" s="366" t="s">
        <v>4107</v>
      </c>
      <c r="C2806" s="367" t="s">
        <v>103</v>
      </c>
      <c r="D2806" s="368">
        <v>36</v>
      </c>
      <c r="E2806" s="370">
        <v>0</v>
      </c>
    </row>
    <row r="2807" spans="1:5">
      <c r="A2807" s="369" t="s">
        <v>4124</v>
      </c>
      <c r="B2807" s="366" t="s">
        <v>4125</v>
      </c>
      <c r="C2807" s="367" t="s">
        <v>840</v>
      </c>
      <c r="D2807" s="368">
        <v>30</v>
      </c>
      <c r="E2807" s="370">
        <v>0</v>
      </c>
    </row>
    <row r="2808" spans="1:5">
      <c r="A2808" s="369" t="s">
        <v>4129</v>
      </c>
      <c r="B2808" s="366" t="s">
        <v>4130</v>
      </c>
      <c r="C2808" s="367" t="s">
        <v>243</v>
      </c>
      <c r="D2808" s="368">
        <v>30</v>
      </c>
      <c r="E2808" s="370">
        <v>0</v>
      </c>
    </row>
    <row r="2809" spans="1:5">
      <c r="A2809" s="369" t="s">
        <v>4105</v>
      </c>
      <c r="B2809" s="366" t="s">
        <v>3361</v>
      </c>
      <c r="C2809" s="367" t="s">
        <v>201</v>
      </c>
      <c r="D2809" s="368">
        <v>36</v>
      </c>
      <c r="E2809" s="370">
        <v>0</v>
      </c>
    </row>
    <row r="2810" spans="1:5">
      <c r="A2810" s="369" t="s">
        <v>4109</v>
      </c>
      <c r="B2810" s="366" t="s">
        <v>3369</v>
      </c>
      <c r="C2810" s="367" t="s">
        <v>217</v>
      </c>
      <c r="D2810" s="368">
        <v>35</v>
      </c>
      <c r="E2810" s="370">
        <v>0</v>
      </c>
    </row>
    <row r="2811" spans="1:5">
      <c r="A2811" s="369" t="s">
        <v>4112</v>
      </c>
      <c r="B2811" s="366" t="s">
        <v>3375</v>
      </c>
      <c r="C2811" s="367" t="s">
        <v>840</v>
      </c>
      <c r="D2811" s="368">
        <v>34</v>
      </c>
      <c r="E2811" s="370">
        <v>0</v>
      </c>
    </row>
    <row r="2812" spans="1:5">
      <c r="A2812" s="369" t="s">
        <v>4108</v>
      </c>
      <c r="B2812" s="366" t="s">
        <v>3366</v>
      </c>
      <c r="C2812" s="367" t="s">
        <v>201</v>
      </c>
      <c r="D2812" s="368">
        <v>34</v>
      </c>
      <c r="E2812" s="370">
        <v>0</v>
      </c>
    </row>
    <row r="2813" spans="1:5">
      <c r="A2813" s="369" t="s">
        <v>4120</v>
      </c>
      <c r="B2813" s="366" t="s">
        <v>3384</v>
      </c>
      <c r="C2813" s="367" t="s">
        <v>334</v>
      </c>
      <c r="D2813" s="368">
        <v>33</v>
      </c>
      <c r="E2813" s="370">
        <v>0</v>
      </c>
    </row>
    <row r="2814" spans="1:5">
      <c r="A2814" s="369" t="s">
        <v>4123</v>
      </c>
      <c r="B2814" s="366" t="s">
        <v>3389</v>
      </c>
      <c r="C2814" s="367" t="s">
        <v>224</v>
      </c>
      <c r="D2814" s="368">
        <v>33</v>
      </c>
      <c r="E2814" s="370">
        <v>0</v>
      </c>
    </row>
    <row r="2815" spans="1:5">
      <c r="A2815" s="369" t="s">
        <v>4162</v>
      </c>
      <c r="B2815" s="366" t="s">
        <v>3442</v>
      </c>
      <c r="C2815" s="367" t="s">
        <v>121</v>
      </c>
      <c r="D2815" s="368">
        <v>33</v>
      </c>
      <c r="E2815" s="370">
        <v>0</v>
      </c>
    </row>
    <row r="2816" spans="1:5">
      <c r="A2816" s="369" t="s">
        <v>4111</v>
      </c>
      <c r="B2816" s="366" t="s">
        <v>3371</v>
      </c>
      <c r="C2816" s="367" t="s">
        <v>201</v>
      </c>
      <c r="D2816" s="368">
        <v>33</v>
      </c>
      <c r="E2816" s="370">
        <v>0</v>
      </c>
    </row>
    <row r="2817" spans="1:5">
      <c r="A2817" s="369" t="s">
        <v>4128</v>
      </c>
      <c r="B2817" s="366" t="s">
        <v>3392</v>
      </c>
      <c r="C2817" s="367" t="s">
        <v>145</v>
      </c>
      <c r="D2817" s="368">
        <v>32</v>
      </c>
      <c r="E2817" s="370">
        <v>0</v>
      </c>
    </row>
    <row r="2818" spans="1:5">
      <c r="A2818" s="369" t="s">
        <v>4113</v>
      </c>
      <c r="B2818" s="366" t="s">
        <v>4114</v>
      </c>
      <c r="C2818" s="367" t="s">
        <v>344</v>
      </c>
      <c r="D2818" s="368">
        <v>32</v>
      </c>
      <c r="E2818" s="370">
        <v>0</v>
      </c>
    </row>
    <row r="2819" spans="1:5">
      <c r="A2819" s="369" t="s">
        <v>4151</v>
      </c>
      <c r="B2819" s="366" t="s">
        <v>3429</v>
      </c>
      <c r="C2819" s="367" t="s">
        <v>196</v>
      </c>
      <c r="D2819" s="368">
        <v>30</v>
      </c>
      <c r="E2819" s="370">
        <v>0</v>
      </c>
    </row>
    <row r="2820" spans="1:5">
      <c r="A2820" s="369" t="s">
        <v>4145</v>
      </c>
      <c r="B2820" s="366" t="s">
        <v>4146</v>
      </c>
      <c r="C2820" s="367" t="s">
        <v>537</v>
      </c>
      <c r="D2820" s="368">
        <v>24</v>
      </c>
      <c r="E2820" s="370">
        <v>0</v>
      </c>
    </row>
    <row r="2821" spans="1:5">
      <c r="A2821" s="369" t="s">
        <v>4126</v>
      </c>
      <c r="B2821" s="366" t="s">
        <v>4127</v>
      </c>
      <c r="C2821" s="367" t="s">
        <v>224</v>
      </c>
      <c r="D2821" s="368">
        <v>30</v>
      </c>
      <c r="E2821" s="370">
        <v>0</v>
      </c>
    </row>
    <row r="2822" spans="1:5">
      <c r="A2822" s="369" t="s">
        <v>4131</v>
      </c>
      <c r="B2822" s="366" t="s">
        <v>3394</v>
      </c>
      <c r="C2822" s="367" t="s">
        <v>520</v>
      </c>
      <c r="D2822" s="368">
        <v>29</v>
      </c>
      <c r="E2822" s="370">
        <v>0</v>
      </c>
    </row>
    <row r="2823" spans="1:5">
      <c r="A2823" s="369" t="s">
        <v>4204</v>
      </c>
      <c r="B2823" s="366" t="s">
        <v>3528</v>
      </c>
      <c r="C2823" s="367" t="s">
        <v>205</v>
      </c>
      <c r="D2823" s="368">
        <v>29</v>
      </c>
      <c r="E2823" s="370">
        <v>0</v>
      </c>
    </row>
    <row r="2824" spans="1:5">
      <c r="A2824" s="369" t="s">
        <v>4132</v>
      </c>
      <c r="B2824" s="366" t="s">
        <v>3396</v>
      </c>
      <c r="C2824" s="367" t="s">
        <v>187</v>
      </c>
      <c r="D2824" s="368">
        <v>29</v>
      </c>
      <c r="E2824" s="370">
        <v>0</v>
      </c>
    </row>
    <row r="2825" spans="1:5">
      <c r="A2825" s="369" t="s">
        <v>4133</v>
      </c>
      <c r="B2825" s="366" t="s">
        <v>4134</v>
      </c>
      <c r="C2825" s="367" t="s">
        <v>101</v>
      </c>
      <c r="D2825" s="368">
        <v>28</v>
      </c>
      <c r="E2825" s="370">
        <v>0</v>
      </c>
    </row>
    <row r="2826" spans="1:5">
      <c r="A2826" s="369" t="s">
        <v>4143</v>
      </c>
      <c r="B2826" s="366" t="s">
        <v>3418</v>
      </c>
      <c r="C2826" s="367" t="s">
        <v>125</v>
      </c>
      <c r="D2826" s="368">
        <v>27</v>
      </c>
      <c r="E2826" s="370">
        <v>0</v>
      </c>
    </row>
    <row r="2827" spans="1:5">
      <c r="A2827" s="369" t="s">
        <v>4137</v>
      </c>
      <c r="B2827" s="366" t="s">
        <v>3410</v>
      </c>
      <c r="C2827" s="367" t="s">
        <v>121</v>
      </c>
      <c r="D2827" s="368">
        <v>27</v>
      </c>
      <c r="E2827" s="370">
        <v>0</v>
      </c>
    </row>
    <row r="2828" spans="1:5">
      <c r="A2828" s="369" t="s">
        <v>4135</v>
      </c>
      <c r="B2828" s="366" t="s">
        <v>3407</v>
      </c>
      <c r="C2828" s="367" t="s">
        <v>542</v>
      </c>
      <c r="D2828" s="368">
        <v>27</v>
      </c>
      <c r="E2828" s="370">
        <v>0</v>
      </c>
    </row>
    <row r="2829" spans="1:5">
      <c r="A2829" s="369" t="s">
        <v>4149</v>
      </c>
      <c r="B2829" s="366" t="s">
        <v>3423</v>
      </c>
      <c r="C2829" s="367" t="s">
        <v>101</v>
      </c>
      <c r="D2829" s="368">
        <v>27</v>
      </c>
      <c r="E2829" s="370">
        <v>0</v>
      </c>
    </row>
    <row r="2830" spans="1:5">
      <c r="A2830" s="369" t="s">
        <v>4172</v>
      </c>
      <c r="B2830" s="366" t="s">
        <v>4173</v>
      </c>
      <c r="C2830" s="367" t="s">
        <v>205</v>
      </c>
      <c r="D2830" s="368">
        <v>26</v>
      </c>
      <c r="E2830" s="370">
        <v>0</v>
      </c>
    </row>
    <row r="2831" spans="1:5">
      <c r="A2831" s="369" t="s">
        <v>4140</v>
      </c>
      <c r="B2831" s="366" t="s">
        <v>3415</v>
      </c>
      <c r="C2831" s="367" t="s">
        <v>405</v>
      </c>
      <c r="D2831" s="368">
        <v>25</v>
      </c>
      <c r="E2831" s="370">
        <v>0</v>
      </c>
    </row>
    <row r="2832" spans="1:5">
      <c r="A2832" s="369" t="s">
        <v>4141</v>
      </c>
      <c r="B2832" s="366" t="s">
        <v>3416</v>
      </c>
      <c r="C2832" s="367" t="s">
        <v>668</v>
      </c>
      <c r="D2832" s="368">
        <v>25</v>
      </c>
      <c r="E2832" s="370">
        <v>0</v>
      </c>
    </row>
    <row r="2833" spans="1:5">
      <c r="A2833" s="369" t="s">
        <v>4147</v>
      </c>
      <c r="B2833" s="366" t="s">
        <v>3420</v>
      </c>
      <c r="C2833" s="367" t="s">
        <v>381</v>
      </c>
      <c r="D2833" s="368">
        <v>24</v>
      </c>
      <c r="E2833" s="370">
        <v>0</v>
      </c>
    </row>
    <row r="2834" spans="1:5">
      <c r="A2834" s="369" t="s">
        <v>4148</v>
      </c>
      <c r="B2834" s="366" t="s">
        <v>3421</v>
      </c>
      <c r="C2834" s="367" t="s">
        <v>381</v>
      </c>
      <c r="D2834" s="368">
        <v>23</v>
      </c>
      <c r="E2834" s="370">
        <v>0</v>
      </c>
    </row>
    <row r="2835" spans="1:5">
      <c r="A2835" s="369" t="s">
        <v>4158</v>
      </c>
      <c r="B2835" s="366" t="s">
        <v>3437</v>
      </c>
      <c r="C2835" s="367" t="s">
        <v>224</v>
      </c>
      <c r="D2835" s="368">
        <v>22</v>
      </c>
      <c r="E2835" s="370">
        <v>0</v>
      </c>
    </row>
    <row r="2836" spans="1:5">
      <c r="A2836" s="369" t="s">
        <v>4185</v>
      </c>
      <c r="B2836" s="366" t="s">
        <v>3499</v>
      </c>
      <c r="C2836" s="367" t="s">
        <v>568</v>
      </c>
      <c r="D2836" s="368">
        <v>21</v>
      </c>
      <c r="E2836" s="370">
        <v>0</v>
      </c>
    </row>
    <row r="2837" spans="1:5">
      <c r="A2837" s="369" t="s">
        <v>4187</v>
      </c>
      <c r="B2837" s="366" t="s">
        <v>4188</v>
      </c>
      <c r="C2837" s="367" t="s">
        <v>388</v>
      </c>
      <c r="D2837" s="368">
        <v>20</v>
      </c>
      <c r="E2837" s="370">
        <v>0</v>
      </c>
    </row>
    <row r="2838" spans="1:5">
      <c r="A2838" s="369" t="s">
        <v>4175</v>
      </c>
      <c r="B2838" s="366" t="s">
        <v>3489</v>
      </c>
      <c r="C2838" s="367" t="s">
        <v>224</v>
      </c>
      <c r="D2838" s="368">
        <v>20</v>
      </c>
      <c r="E2838" s="370">
        <v>0</v>
      </c>
    </row>
    <row r="2839" spans="1:5">
      <c r="A2839" s="369" t="s">
        <v>4153</v>
      </c>
      <c r="B2839" s="366" t="s">
        <v>4154</v>
      </c>
      <c r="C2839" s="367" t="s">
        <v>1176</v>
      </c>
      <c r="D2839" s="368">
        <v>20</v>
      </c>
      <c r="E2839" s="370">
        <v>0</v>
      </c>
    </row>
    <row r="2840" spans="1:5">
      <c r="A2840" s="369" t="s">
        <v>4155</v>
      </c>
      <c r="B2840" s="366" t="s">
        <v>4156</v>
      </c>
      <c r="C2840" s="367" t="s">
        <v>634</v>
      </c>
      <c r="D2840" s="368">
        <v>20</v>
      </c>
      <c r="E2840" s="370">
        <v>0</v>
      </c>
    </row>
    <row r="2841" spans="1:5">
      <c r="A2841" s="369" t="s">
        <v>4157</v>
      </c>
      <c r="B2841" s="366" t="s">
        <v>3465</v>
      </c>
      <c r="C2841" s="367" t="s">
        <v>858</v>
      </c>
      <c r="D2841" s="368">
        <v>20</v>
      </c>
      <c r="E2841" s="370">
        <v>0</v>
      </c>
    </row>
    <row r="2842" spans="1:5">
      <c r="A2842" s="369" t="s">
        <v>4201</v>
      </c>
      <c r="B2842" s="366" t="s">
        <v>3521</v>
      </c>
      <c r="C2842" s="367" t="s">
        <v>205</v>
      </c>
      <c r="D2842" s="368">
        <v>19</v>
      </c>
      <c r="E2842" s="370">
        <v>0</v>
      </c>
    </row>
    <row r="2843" spans="1:5">
      <c r="A2843" s="369" t="s">
        <v>4159</v>
      </c>
      <c r="B2843" s="366" t="s">
        <v>3439</v>
      </c>
      <c r="C2843" s="367" t="s">
        <v>112</v>
      </c>
      <c r="D2843" s="368">
        <v>19</v>
      </c>
      <c r="E2843" s="370">
        <v>0</v>
      </c>
    </row>
    <row r="2844" spans="1:5">
      <c r="A2844" s="369" t="s">
        <v>4161</v>
      </c>
      <c r="B2844" s="366" t="s">
        <v>3440</v>
      </c>
      <c r="C2844" s="367" t="s">
        <v>840</v>
      </c>
      <c r="D2844" s="368">
        <v>19</v>
      </c>
      <c r="E2844" s="370">
        <v>0</v>
      </c>
    </row>
    <row r="2845" spans="1:5">
      <c r="A2845" s="369" t="s">
        <v>4184</v>
      </c>
      <c r="B2845" s="366" t="s">
        <v>3544</v>
      </c>
      <c r="C2845" s="367" t="s">
        <v>287</v>
      </c>
      <c r="D2845" s="368">
        <v>19</v>
      </c>
      <c r="E2845" s="370">
        <v>0</v>
      </c>
    </row>
    <row r="2846" spans="1:5">
      <c r="A2846" s="369" t="s">
        <v>4165</v>
      </c>
      <c r="B2846" s="366" t="s">
        <v>3485</v>
      </c>
      <c r="C2846" s="367" t="s">
        <v>97</v>
      </c>
      <c r="D2846" s="368">
        <v>18</v>
      </c>
      <c r="E2846" s="370">
        <v>0</v>
      </c>
    </row>
    <row r="2847" spans="1:5">
      <c r="A2847" s="369" t="s">
        <v>4163</v>
      </c>
      <c r="B2847" s="366" t="s">
        <v>3445</v>
      </c>
      <c r="C2847" s="367" t="s">
        <v>217</v>
      </c>
      <c r="D2847" s="368">
        <v>18</v>
      </c>
      <c r="E2847" s="370">
        <v>0</v>
      </c>
    </row>
    <row r="2848" spans="1:5">
      <c r="A2848" s="369" t="s">
        <v>4179</v>
      </c>
      <c r="B2848" s="366" t="s">
        <v>3483</v>
      </c>
      <c r="C2848" s="367" t="s">
        <v>224</v>
      </c>
      <c r="D2848" s="368">
        <v>18</v>
      </c>
      <c r="E2848" s="370">
        <v>0</v>
      </c>
    </row>
    <row r="2849" spans="1:5">
      <c r="A2849" s="369" t="s">
        <v>4164</v>
      </c>
      <c r="B2849" s="366" t="s">
        <v>3448</v>
      </c>
      <c r="C2849" s="367" t="s">
        <v>475</v>
      </c>
      <c r="D2849" s="368">
        <v>18</v>
      </c>
      <c r="E2849" s="370">
        <v>0</v>
      </c>
    </row>
    <row r="2850" spans="1:5">
      <c r="A2850" s="369" t="s">
        <v>4166</v>
      </c>
      <c r="B2850" s="366" t="s">
        <v>3454</v>
      </c>
      <c r="C2850" s="367" t="s">
        <v>717</v>
      </c>
      <c r="D2850" s="368">
        <v>17</v>
      </c>
      <c r="E2850" s="370">
        <v>0</v>
      </c>
    </row>
    <row r="2851" spans="1:5">
      <c r="A2851" s="369" t="s">
        <v>4167</v>
      </c>
      <c r="B2851" s="366" t="s">
        <v>3456</v>
      </c>
      <c r="C2851" s="367" t="s">
        <v>97</v>
      </c>
      <c r="D2851" s="368">
        <v>17</v>
      </c>
      <c r="E2851" s="370">
        <v>0</v>
      </c>
    </row>
    <row r="2852" spans="1:5">
      <c r="A2852" s="369" t="s">
        <v>4168</v>
      </c>
      <c r="B2852" s="366" t="s">
        <v>3459</v>
      </c>
      <c r="C2852" s="367" t="s">
        <v>475</v>
      </c>
      <c r="D2852" s="368">
        <v>17</v>
      </c>
      <c r="E2852" s="370">
        <v>0</v>
      </c>
    </row>
    <row r="2853" spans="1:5">
      <c r="A2853" s="369" t="s">
        <v>4183</v>
      </c>
      <c r="B2853" s="366" t="s">
        <v>3542</v>
      </c>
      <c r="C2853" s="367" t="s">
        <v>2736</v>
      </c>
      <c r="D2853" s="368">
        <v>17</v>
      </c>
      <c r="E2853" s="370">
        <v>0</v>
      </c>
    </row>
    <row r="2854" spans="1:5">
      <c r="A2854" s="369" t="s">
        <v>4169</v>
      </c>
      <c r="B2854" s="366" t="s">
        <v>3461</v>
      </c>
      <c r="C2854" s="367" t="s">
        <v>207</v>
      </c>
      <c r="D2854" s="368">
        <v>17</v>
      </c>
      <c r="E2854" s="370">
        <v>0</v>
      </c>
    </row>
    <row r="2855" spans="1:5">
      <c r="A2855" s="369" t="s">
        <v>4170</v>
      </c>
      <c r="B2855" s="366" t="s">
        <v>3462</v>
      </c>
      <c r="C2855" s="367" t="s">
        <v>542</v>
      </c>
      <c r="D2855" s="368">
        <v>17</v>
      </c>
      <c r="E2855" s="370">
        <v>0</v>
      </c>
    </row>
    <row r="2856" spans="1:5">
      <c r="A2856" s="369" t="s">
        <v>4174</v>
      </c>
      <c r="B2856" s="366" t="s">
        <v>3469</v>
      </c>
      <c r="C2856" s="367" t="s">
        <v>217</v>
      </c>
      <c r="D2856" s="368">
        <v>15</v>
      </c>
      <c r="E2856" s="370">
        <v>0</v>
      </c>
    </row>
    <row r="2857" spans="1:5">
      <c r="A2857" s="369" t="s">
        <v>4176</v>
      </c>
      <c r="B2857" s="366" t="s">
        <v>3472</v>
      </c>
      <c r="C2857" s="367" t="s">
        <v>222</v>
      </c>
      <c r="D2857" s="368">
        <v>15</v>
      </c>
      <c r="E2857" s="370">
        <v>0</v>
      </c>
    </row>
    <row r="2858" spans="1:5">
      <c r="A2858" s="369" t="s">
        <v>4178</v>
      </c>
      <c r="B2858" s="366" t="s">
        <v>3481</v>
      </c>
      <c r="C2858" s="367" t="s">
        <v>840</v>
      </c>
      <c r="D2858" s="368">
        <v>14</v>
      </c>
      <c r="E2858" s="370">
        <v>0</v>
      </c>
    </row>
    <row r="2859" spans="1:5">
      <c r="A2859" s="369" t="s">
        <v>4177</v>
      </c>
      <c r="B2859" s="366" t="s">
        <v>3480</v>
      </c>
      <c r="C2859" s="367" t="s">
        <v>145</v>
      </c>
      <c r="D2859" s="368">
        <v>13</v>
      </c>
      <c r="E2859" s="370">
        <v>0</v>
      </c>
    </row>
    <row r="2860" spans="1:5">
      <c r="A2860" s="369" t="s">
        <v>4180</v>
      </c>
      <c r="B2860" s="366" t="s">
        <v>4181</v>
      </c>
      <c r="C2860" s="367" t="s">
        <v>145</v>
      </c>
      <c r="D2860" s="368">
        <v>12</v>
      </c>
      <c r="E2860" s="370">
        <v>0</v>
      </c>
    </row>
    <row r="2861" spans="1:5">
      <c r="A2861" s="369" t="s">
        <v>4182</v>
      </c>
      <c r="B2861" s="366" t="s">
        <v>3491</v>
      </c>
      <c r="C2861" s="367" t="s">
        <v>714</v>
      </c>
      <c r="D2861" s="368">
        <v>12</v>
      </c>
      <c r="E2861" s="370">
        <v>0</v>
      </c>
    </row>
    <row r="2862" spans="1:5">
      <c r="A2862" s="369" t="s">
        <v>4186</v>
      </c>
      <c r="B2862" s="366" t="s">
        <v>3501</v>
      </c>
      <c r="C2862" s="367" t="s">
        <v>634</v>
      </c>
      <c r="D2862" s="368">
        <v>11</v>
      </c>
      <c r="E2862" s="370">
        <v>0</v>
      </c>
    </row>
    <row r="2863" spans="1:5">
      <c r="A2863" s="369" t="s">
        <v>4190</v>
      </c>
      <c r="B2863" s="366" t="s">
        <v>3507</v>
      </c>
      <c r="C2863" s="367" t="s">
        <v>565</v>
      </c>
      <c r="D2863" s="368">
        <v>10</v>
      </c>
      <c r="E2863" s="370">
        <v>0</v>
      </c>
    </row>
    <row r="2864" spans="1:5">
      <c r="A2864" s="369" t="s">
        <v>4192</v>
      </c>
      <c r="B2864" s="366" t="s">
        <v>3508</v>
      </c>
      <c r="C2864" s="367" t="s">
        <v>222</v>
      </c>
      <c r="D2864" s="368">
        <v>10</v>
      </c>
      <c r="E2864" s="370">
        <v>0</v>
      </c>
    </row>
    <row r="2865" spans="1:5">
      <c r="A2865" s="369" t="s">
        <v>4193</v>
      </c>
      <c r="B2865" s="366" t="s">
        <v>3614</v>
      </c>
      <c r="C2865" s="367" t="s">
        <v>4370</v>
      </c>
      <c r="D2865" s="368">
        <v>10</v>
      </c>
      <c r="E2865" s="370">
        <v>0</v>
      </c>
    </row>
    <row r="2866" spans="1:5">
      <c r="A2866" s="369" t="s">
        <v>4194</v>
      </c>
      <c r="B2866" s="366" t="s">
        <v>4195</v>
      </c>
      <c r="C2866" s="367" t="s">
        <v>4196</v>
      </c>
      <c r="D2866" s="368">
        <v>10</v>
      </c>
      <c r="E2866" s="370">
        <v>0</v>
      </c>
    </row>
    <row r="2867" spans="1:5">
      <c r="A2867" s="369" t="s">
        <v>4198</v>
      </c>
      <c r="B2867" s="366" t="s">
        <v>4199</v>
      </c>
      <c r="C2867" s="367" t="s">
        <v>634</v>
      </c>
      <c r="D2867" s="368">
        <v>10</v>
      </c>
      <c r="E2867" s="370">
        <v>0</v>
      </c>
    </row>
    <row r="2868" spans="1:5">
      <c r="A2868" s="369" t="s">
        <v>4200</v>
      </c>
      <c r="B2868" s="366" t="s">
        <v>3511</v>
      </c>
      <c r="C2868" s="367" t="s">
        <v>479</v>
      </c>
      <c r="D2868" s="368">
        <v>10</v>
      </c>
      <c r="E2868" s="370">
        <v>0</v>
      </c>
    </row>
    <row r="2869" spans="1:5">
      <c r="A2869" s="369" t="s">
        <v>5093</v>
      </c>
      <c r="B2869" s="366" t="s">
        <v>4422</v>
      </c>
      <c r="C2869" s="367" t="s">
        <v>388</v>
      </c>
      <c r="D2869" s="368">
        <v>10</v>
      </c>
      <c r="E2869" s="370">
        <v>0</v>
      </c>
    </row>
    <row r="2870" spans="1:5">
      <c r="A2870" s="369" t="s">
        <v>4202</v>
      </c>
      <c r="B2870" s="366" t="s">
        <v>3523</v>
      </c>
      <c r="C2870" s="367" t="s">
        <v>196</v>
      </c>
      <c r="D2870" s="368">
        <v>9</v>
      </c>
      <c r="E2870" s="370">
        <v>0</v>
      </c>
    </row>
    <row r="2871" spans="1:5">
      <c r="A2871" s="369" t="s">
        <v>4240</v>
      </c>
      <c r="B2871" s="366" t="s">
        <v>3591</v>
      </c>
      <c r="C2871" s="367" t="s">
        <v>187</v>
      </c>
      <c r="D2871" s="368">
        <v>9</v>
      </c>
      <c r="E2871" s="370">
        <v>0</v>
      </c>
    </row>
    <row r="2872" spans="1:5">
      <c r="A2872" s="369" t="s">
        <v>4203</v>
      </c>
      <c r="B2872" s="366" t="s">
        <v>3527</v>
      </c>
      <c r="C2872" s="367" t="s">
        <v>121</v>
      </c>
      <c r="D2872" s="368">
        <v>9</v>
      </c>
      <c r="E2872" s="370">
        <v>0</v>
      </c>
    </row>
    <row r="2873" spans="1:5">
      <c r="A2873" s="369" t="s">
        <v>4205</v>
      </c>
      <c r="B2873" s="366" t="s">
        <v>3532</v>
      </c>
      <c r="C2873" s="367" t="s">
        <v>193</v>
      </c>
      <c r="D2873" s="368">
        <v>9</v>
      </c>
      <c r="E2873" s="370">
        <v>0</v>
      </c>
    </row>
    <row r="2874" spans="1:5">
      <c r="A2874" s="369" t="s">
        <v>4251</v>
      </c>
      <c r="B2874" s="366" t="s">
        <v>3601</v>
      </c>
      <c r="C2874" s="367" t="s">
        <v>634</v>
      </c>
      <c r="D2874" s="368">
        <v>6</v>
      </c>
      <c r="E2874" s="370">
        <v>0</v>
      </c>
    </row>
    <row r="2875" spans="1:5">
      <c r="A2875" s="369" t="s">
        <v>4206</v>
      </c>
      <c r="B2875" s="366" t="s">
        <v>4207</v>
      </c>
      <c r="C2875" s="367" t="s">
        <v>4208</v>
      </c>
      <c r="D2875" s="368">
        <v>8</v>
      </c>
      <c r="E2875" s="370">
        <v>0</v>
      </c>
    </row>
    <row r="2876" spans="1:5">
      <c r="A2876" s="369" t="s">
        <v>4209</v>
      </c>
      <c r="B2876" s="366" t="s">
        <v>3538</v>
      </c>
      <c r="C2876" s="367" t="s">
        <v>262</v>
      </c>
      <c r="D2876" s="368">
        <v>8</v>
      </c>
      <c r="E2876" s="370">
        <v>0</v>
      </c>
    </row>
    <row r="2877" spans="1:5">
      <c r="A2877" s="369" t="s">
        <v>4210</v>
      </c>
      <c r="B2877" s="366" t="s">
        <v>4211</v>
      </c>
      <c r="C2877" s="367" t="s">
        <v>103</v>
      </c>
      <c r="D2877" s="368">
        <v>8</v>
      </c>
      <c r="E2877" s="370">
        <v>0</v>
      </c>
    </row>
    <row r="2878" spans="1:5">
      <c r="A2878" s="369" t="s">
        <v>4212</v>
      </c>
      <c r="B2878" s="366" t="s">
        <v>4213</v>
      </c>
      <c r="C2878" s="367" t="s">
        <v>753</v>
      </c>
      <c r="D2878" s="368">
        <v>8</v>
      </c>
      <c r="E2878" s="370">
        <v>0</v>
      </c>
    </row>
    <row r="2879" spans="1:5">
      <c r="A2879" s="369" t="s">
        <v>4214</v>
      </c>
      <c r="B2879" s="366" t="s">
        <v>4215</v>
      </c>
      <c r="C2879" s="367" t="s">
        <v>668</v>
      </c>
      <c r="D2879" s="368">
        <v>8</v>
      </c>
      <c r="E2879" s="370">
        <v>0</v>
      </c>
    </row>
    <row r="2880" spans="1:5">
      <c r="A2880" s="369" t="s">
        <v>4308</v>
      </c>
      <c r="B2880" s="366" t="s">
        <v>3780</v>
      </c>
      <c r="C2880" s="367" t="s">
        <v>123</v>
      </c>
      <c r="D2880" s="368">
        <v>8</v>
      </c>
      <c r="E2880" s="370">
        <v>0</v>
      </c>
    </row>
    <row r="2881" spans="1:5">
      <c r="A2881" s="369" t="s">
        <v>4217</v>
      </c>
      <c r="B2881" s="366" t="s">
        <v>4218</v>
      </c>
      <c r="C2881" s="367" t="s">
        <v>479</v>
      </c>
      <c r="D2881" s="368">
        <v>8</v>
      </c>
      <c r="E2881" s="370">
        <v>0</v>
      </c>
    </row>
    <row r="2882" spans="1:5">
      <c r="A2882" s="369" t="s">
        <v>4219</v>
      </c>
      <c r="B2882" s="366" t="s">
        <v>3543</v>
      </c>
      <c r="C2882" s="367" t="s">
        <v>556</v>
      </c>
      <c r="D2882" s="368">
        <v>8</v>
      </c>
      <c r="E2882" s="370">
        <v>0</v>
      </c>
    </row>
    <row r="2883" spans="1:5">
      <c r="A2883" s="369" t="s">
        <v>4220</v>
      </c>
      <c r="B2883" s="366" t="s">
        <v>4221</v>
      </c>
      <c r="C2883" s="367" t="s">
        <v>147</v>
      </c>
      <c r="D2883" s="368">
        <v>8</v>
      </c>
      <c r="E2883" s="370">
        <v>0</v>
      </c>
    </row>
    <row r="2884" spans="1:5">
      <c r="A2884" s="369" t="s">
        <v>4222</v>
      </c>
      <c r="B2884" s="366" t="s">
        <v>3546</v>
      </c>
      <c r="C2884" s="367" t="s">
        <v>249</v>
      </c>
      <c r="D2884" s="368">
        <v>8</v>
      </c>
      <c r="E2884" s="370">
        <v>0</v>
      </c>
    </row>
    <row r="2885" spans="1:5">
      <c r="A2885" s="369" t="s">
        <v>4223</v>
      </c>
      <c r="B2885" s="366" t="s">
        <v>4224</v>
      </c>
      <c r="C2885" s="367" t="s">
        <v>107</v>
      </c>
      <c r="D2885" s="368">
        <v>8</v>
      </c>
      <c r="E2885" s="370">
        <v>0</v>
      </c>
    </row>
    <row r="2886" spans="1:5">
      <c r="A2886" s="369" t="s">
        <v>4225</v>
      </c>
      <c r="B2886" s="366" t="s">
        <v>4226</v>
      </c>
      <c r="C2886" s="367" t="s">
        <v>243</v>
      </c>
      <c r="D2886" s="368">
        <v>8</v>
      </c>
      <c r="E2886" s="370">
        <v>0</v>
      </c>
    </row>
    <row r="2887" spans="1:5">
      <c r="A2887" s="369" t="s">
        <v>4227</v>
      </c>
      <c r="B2887" s="366" t="s">
        <v>3562</v>
      </c>
      <c r="C2887" s="367" t="s">
        <v>114</v>
      </c>
      <c r="D2887" s="368">
        <v>7</v>
      </c>
      <c r="E2887" s="370">
        <v>0</v>
      </c>
    </row>
    <row r="2888" spans="1:5">
      <c r="A2888" s="369" t="s">
        <v>4228</v>
      </c>
      <c r="B2888" s="366" t="s">
        <v>3565</v>
      </c>
      <c r="C2888" s="367" t="s">
        <v>243</v>
      </c>
      <c r="D2888" s="368">
        <v>7</v>
      </c>
      <c r="E2888" s="370">
        <v>0</v>
      </c>
    </row>
    <row r="2889" spans="1:5">
      <c r="A2889" s="369" t="s">
        <v>4238</v>
      </c>
      <c r="B2889" s="366" t="s">
        <v>3585</v>
      </c>
      <c r="C2889" s="367" t="s">
        <v>3586</v>
      </c>
      <c r="D2889" s="368">
        <v>6</v>
      </c>
      <c r="E2889" s="370">
        <v>0</v>
      </c>
    </row>
    <row r="2890" spans="1:5">
      <c r="A2890" s="369" t="s">
        <v>4229</v>
      </c>
      <c r="B2890" s="366" t="s">
        <v>3570</v>
      </c>
      <c r="C2890" s="367" t="s">
        <v>1010</v>
      </c>
      <c r="D2890" s="368">
        <v>7</v>
      </c>
      <c r="E2890" s="370">
        <v>0</v>
      </c>
    </row>
    <row r="2891" spans="1:5">
      <c r="A2891" s="369" t="s">
        <v>4230</v>
      </c>
      <c r="B2891" s="366" t="s">
        <v>3572</v>
      </c>
      <c r="C2891" s="367" t="s">
        <v>114</v>
      </c>
      <c r="D2891" s="368">
        <v>7</v>
      </c>
      <c r="E2891" s="370">
        <v>0</v>
      </c>
    </row>
    <row r="2892" spans="1:5">
      <c r="A2892" s="369" t="s">
        <v>4231</v>
      </c>
      <c r="B2892" s="366" t="s">
        <v>3578</v>
      </c>
      <c r="C2892" s="367" t="s">
        <v>137</v>
      </c>
      <c r="D2892" s="368">
        <v>6</v>
      </c>
      <c r="E2892" s="370">
        <v>0</v>
      </c>
    </row>
    <row r="2893" spans="1:5">
      <c r="A2893" s="369" t="s">
        <v>4232</v>
      </c>
      <c r="B2893" s="366" t="s">
        <v>4233</v>
      </c>
      <c r="C2893" s="367" t="s">
        <v>840</v>
      </c>
      <c r="D2893" s="368">
        <v>6</v>
      </c>
      <c r="E2893" s="370">
        <v>0</v>
      </c>
    </row>
    <row r="2894" spans="1:5">
      <c r="A2894" s="369" t="s">
        <v>4234</v>
      </c>
      <c r="B2894" s="366" t="s">
        <v>4235</v>
      </c>
      <c r="C2894" s="367" t="s">
        <v>4236</v>
      </c>
      <c r="D2894" s="368">
        <v>6</v>
      </c>
      <c r="E2894" s="370">
        <v>0</v>
      </c>
    </row>
    <row r="2895" spans="1:5">
      <c r="A2895" s="369" t="s">
        <v>4244</v>
      </c>
      <c r="B2895" s="366" t="s">
        <v>4245</v>
      </c>
      <c r="C2895" s="367" t="s">
        <v>4379</v>
      </c>
      <c r="D2895" s="368">
        <v>6</v>
      </c>
      <c r="E2895" s="370">
        <v>0</v>
      </c>
    </row>
    <row r="2896" spans="1:5">
      <c r="A2896" s="369" t="s">
        <v>4246</v>
      </c>
      <c r="B2896" s="366" t="s">
        <v>4247</v>
      </c>
      <c r="C2896" s="367" t="s">
        <v>149</v>
      </c>
      <c r="D2896" s="368">
        <v>6</v>
      </c>
      <c r="E2896" s="370">
        <v>0</v>
      </c>
    </row>
    <row r="2897" spans="1:5">
      <c r="A2897" s="369" t="s">
        <v>4248</v>
      </c>
      <c r="B2897" s="366" t="s">
        <v>3599</v>
      </c>
      <c r="C2897" s="367" t="s">
        <v>121</v>
      </c>
      <c r="D2897" s="368">
        <v>6</v>
      </c>
      <c r="E2897" s="370">
        <v>0</v>
      </c>
    </row>
    <row r="2898" spans="1:5">
      <c r="A2898" s="369" t="s">
        <v>4249</v>
      </c>
      <c r="B2898" s="366" t="s">
        <v>4250</v>
      </c>
      <c r="C2898" s="367" t="s">
        <v>181</v>
      </c>
      <c r="D2898" s="368">
        <v>6</v>
      </c>
      <c r="E2898" s="370">
        <v>0</v>
      </c>
    </row>
    <row r="2899" spans="1:5">
      <c r="A2899" s="369" t="s">
        <v>4252</v>
      </c>
      <c r="B2899" s="366" t="s">
        <v>3607</v>
      </c>
      <c r="C2899" s="367" t="s">
        <v>1552</v>
      </c>
      <c r="D2899" s="368">
        <v>5</v>
      </c>
      <c r="E2899" s="370">
        <v>0</v>
      </c>
    </row>
    <row r="2900" spans="1:5">
      <c r="A2900" s="369" t="s">
        <v>4253</v>
      </c>
      <c r="B2900" s="366" t="s">
        <v>3609</v>
      </c>
      <c r="C2900" s="367" t="s">
        <v>388</v>
      </c>
      <c r="D2900" s="368">
        <v>5</v>
      </c>
      <c r="E2900" s="370">
        <v>0</v>
      </c>
    </row>
    <row r="2901" spans="1:5">
      <c r="A2901" s="369" t="s">
        <v>4254</v>
      </c>
      <c r="B2901" s="366" t="s">
        <v>3611</v>
      </c>
      <c r="C2901" s="367" t="s">
        <v>131</v>
      </c>
      <c r="D2901" s="368">
        <v>5</v>
      </c>
      <c r="E2901" s="370">
        <v>0</v>
      </c>
    </row>
    <row r="2902" spans="1:5">
      <c r="A2902" s="369" t="s">
        <v>4239</v>
      </c>
      <c r="B2902" s="366" t="s">
        <v>3588</v>
      </c>
      <c r="C2902" s="367" t="s">
        <v>301</v>
      </c>
      <c r="D2902" s="368">
        <v>5</v>
      </c>
      <c r="E2902" s="370">
        <v>0</v>
      </c>
    </row>
    <row r="2903" spans="1:5">
      <c r="A2903" s="369" t="s">
        <v>4255</v>
      </c>
      <c r="B2903" s="366" t="s">
        <v>3619</v>
      </c>
      <c r="C2903" s="367" t="s">
        <v>187</v>
      </c>
      <c r="D2903" s="368">
        <v>5</v>
      </c>
      <c r="E2903" s="370">
        <v>0</v>
      </c>
    </row>
    <row r="2904" spans="1:5">
      <c r="A2904" s="369" t="s">
        <v>4256</v>
      </c>
      <c r="B2904" s="366" t="s">
        <v>3623</v>
      </c>
      <c r="C2904" s="367" t="s">
        <v>1010</v>
      </c>
      <c r="D2904" s="368">
        <v>5</v>
      </c>
      <c r="E2904" s="370">
        <v>0</v>
      </c>
    </row>
    <row r="2905" spans="1:5">
      <c r="A2905" s="369" t="s">
        <v>4257</v>
      </c>
      <c r="B2905" s="366" t="s">
        <v>3625</v>
      </c>
      <c r="C2905" s="367" t="s">
        <v>107</v>
      </c>
      <c r="D2905" s="368">
        <v>5</v>
      </c>
      <c r="E2905" s="370">
        <v>0</v>
      </c>
    </row>
    <row r="2906" spans="1:5">
      <c r="A2906" s="369" t="s">
        <v>4258</v>
      </c>
      <c r="B2906" s="366" t="s">
        <v>3627</v>
      </c>
      <c r="C2906" s="367" t="s">
        <v>230</v>
      </c>
      <c r="D2906" s="368">
        <v>5</v>
      </c>
      <c r="E2906" s="370">
        <v>0</v>
      </c>
    </row>
    <row r="2907" spans="1:5">
      <c r="A2907" s="369" t="s">
        <v>4294</v>
      </c>
      <c r="B2907" s="366" t="s">
        <v>3731</v>
      </c>
      <c r="C2907" s="367" t="s">
        <v>1157</v>
      </c>
      <c r="D2907" s="368">
        <v>3</v>
      </c>
      <c r="E2907" s="370">
        <v>0</v>
      </c>
    </row>
    <row r="2908" spans="1:5">
      <c r="A2908" s="369" t="s">
        <v>4259</v>
      </c>
      <c r="B2908" s="366" t="s">
        <v>3629</v>
      </c>
      <c r="C2908" s="367" t="s">
        <v>348</v>
      </c>
      <c r="D2908" s="368">
        <v>5</v>
      </c>
      <c r="E2908" s="370">
        <v>0</v>
      </c>
    </row>
    <row r="2909" spans="1:5">
      <c r="A2909" s="369" t="s">
        <v>4260</v>
      </c>
      <c r="B2909" s="366" t="s">
        <v>3630</v>
      </c>
      <c r="C2909" s="367" t="s">
        <v>348</v>
      </c>
      <c r="D2909" s="368">
        <v>5</v>
      </c>
      <c r="E2909" s="370">
        <v>0</v>
      </c>
    </row>
    <row r="2910" spans="1:5">
      <c r="A2910" s="369" t="s">
        <v>4261</v>
      </c>
      <c r="B2910" s="366" t="s">
        <v>3648</v>
      </c>
      <c r="C2910" s="367" t="s">
        <v>243</v>
      </c>
      <c r="D2910" s="368">
        <v>4</v>
      </c>
      <c r="E2910" s="370">
        <v>0</v>
      </c>
    </row>
    <row r="2911" spans="1:5">
      <c r="A2911" s="369" t="s">
        <v>4262</v>
      </c>
      <c r="B2911" s="366" t="s">
        <v>3651</v>
      </c>
      <c r="C2911" s="367" t="s">
        <v>559</v>
      </c>
      <c r="D2911" s="368">
        <v>4</v>
      </c>
      <c r="E2911" s="370">
        <v>0</v>
      </c>
    </row>
    <row r="2912" spans="1:5">
      <c r="A2912" s="369" t="s">
        <v>4263</v>
      </c>
      <c r="B2912" s="366" t="s">
        <v>3656</v>
      </c>
      <c r="C2912" s="367" t="s">
        <v>311</v>
      </c>
      <c r="D2912" s="368">
        <v>4</v>
      </c>
      <c r="E2912" s="370">
        <v>0</v>
      </c>
    </row>
    <row r="2913" spans="1:5">
      <c r="A2913" s="369" t="s">
        <v>4264</v>
      </c>
      <c r="B2913" s="366" t="s">
        <v>3657</v>
      </c>
      <c r="C2913" s="367" t="s">
        <v>1157</v>
      </c>
      <c r="D2913" s="368">
        <v>4</v>
      </c>
      <c r="E2913" s="370">
        <v>0</v>
      </c>
    </row>
    <row r="2914" spans="1:5">
      <c r="A2914" s="369" t="s">
        <v>4265</v>
      </c>
      <c r="B2914" s="366" t="s">
        <v>3659</v>
      </c>
      <c r="C2914" s="367" t="s">
        <v>162</v>
      </c>
      <c r="D2914" s="368">
        <v>4</v>
      </c>
      <c r="E2914" s="370">
        <v>0</v>
      </c>
    </row>
    <row r="2915" spans="1:5">
      <c r="A2915" s="369" t="s">
        <v>4266</v>
      </c>
      <c r="B2915" s="366" t="s">
        <v>3661</v>
      </c>
      <c r="C2915" s="367" t="s">
        <v>95</v>
      </c>
      <c r="D2915" s="368">
        <v>4</v>
      </c>
      <c r="E2915" s="370">
        <v>0</v>
      </c>
    </row>
    <row r="2916" spans="1:5">
      <c r="A2916" s="369" t="s">
        <v>4267</v>
      </c>
      <c r="B2916" s="366" t="s">
        <v>3662</v>
      </c>
      <c r="C2916" s="367" t="s">
        <v>634</v>
      </c>
      <c r="D2916" s="368">
        <v>4</v>
      </c>
      <c r="E2916" s="370">
        <v>0</v>
      </c>
    </row>
    <row r="2917" spans="1:5">
      <c r="A2917" s="369" t="s">
        <v>4268</v>
      </c>
      <c r="B2917" s="366" t="s">
        <v>3665</v>
      </c>
      <c r="C2917" s="367" t="s">
        <v>632</v>
      </c>
      <c r="D2917" s="368">
        <v>4</v>
      </c>
      <c r="E2917" s="370">
        <v>0</v>
      </c>
    </row>
    <row r="2918" spans="1:5">
      <c r="A2918" s="369" t="s">
        <v>4269</v>
      </c>
      <c r="B2918" s="366" t="s">
        <v>3667</v>
      </c>
      <c r="C2918" s="367" t="s">
        <v>190</v>
      </c>
      <c r="D2918" s="368">
        <v>4</v>
      </c>
      <c r="E2918" s="370">
        <v>0</v>
      </c>
    </row>
    <row r="2919" spans="1:5">
      <c r="A2919" s="369" t="s">
        <v>4270</v>
      </c>
      <c r="B2919" s="366" t="s">
        <v>3669</v>
      </c>
      <c r="C2919" s="367" t="s">
        <v>632</v>
      </c>
      <c r="D2919" s="368">
        <v>4</v>
      </c>
      <c r="E2919" s="370">
        <v>0</v>
      </c>
    </row>
    <row r="2920" spans="1:5">
      <c r="A2920" s="369" t="s">
        <v>4271</v>
      </c>
      <c r="B2920" s="366" t="s">
        <v>3672</v>
      </c>
      <c r="C2920" s="367" t="s">
        <v>475</v>
      </c>
      <c r="D2920" s="368">
        <v>4</v>
      </c>
      <c r="E2920" s="370">
        <v>0</v>
      </c>
    </row>
    <row r="2921" spans="1:5">
      <c r="A2921" s="369" t="s">
        <v>4272</v>
      </c>
      <c r="B2921" s="366" t="s">
        <v>3674</v>
      </c>
      <c r="C2921" s="367" t="s">
        <v>542</v>
      </c>
      <c r="D2921" s="368">
        <v>4</v>
      </c>
      <c r="E2921" s="370">
        <v>0</v>
      </c>
    </row>
    <row r="2922" spans="1:5">
      <c r="A2922" s="369" t="s">
        <v>4273</v>
      </c>
      <c r="B2922" s="366" t="s">
        <v>3676</v>
      </c>
      <c r="C2922" s="367" t="s">
        <v>224</v>
      </c>
      <c r="D2922" s="368">
        <v>4</v>
      </c>
      <c r="E2922" s="370">
        <v>0</v>
      </c>
    </row>
    <row r="2923" spans="1:5">
      <c r="A2923" s="369" t="s">
        <v>4274</v>
      </c>
      <c r="B2923" s="366" t="s">
        <v>3680</v>
      </c>
      <c r="C2923" s="367" t="s">
        <v>556</v>
      </c>
      <c r="D2923" s="368">
        <v>4</v>
      </c>
      <c r="E2923" s="370">
        <v>0</v>
      </c>
    </row>
    <row r="2924" spans="1:5">
      <c r="A2924" s="369" t="s">
        <v>4275</v>
      </c>
      <c r="B2924" s="366" t="s">
        <v>3682</v>
      </c>
      <c r="C2924" s="367" t="s">
        <v>196</v>
      </c>
      <c r="D2924" s="368">
        <v>4</v>
      </c>
      <c r="E2924" s="370">
        <v>0</v>
      </c>
    </row>
    <row r="2925" spans="1:5">
      <c r="A2925" s="369" t="s">
        <v>4276</v>
      </c>
      <c r="B2925" s="366" t="s">
        <v>3684</v>
      </c>
      <c r="C2925" s="367" t="s">
        <v>196</v>
      </c>
      <c r="D2925" s="368">
        <v>4</v>
      </c>
      <c r="E2925" s="370">
        <v>0</v>
      </c>
    </row>
    <row r="2926" spans="1:5">
      <c r="A2926" s="369" t="s">
        <v>4277</v>
      </c>
      <c r="B2926" s="366" t="s">
        <v>3685</v>
      </c>
      <c r="C2926" s="367" t="s">
        <v>679</v>
      </c>
      <c r="D2926" s="368">
        <v>4</v>
      </c>
      <c r="E2926" s="370">
        <v>0</v>
      </c>
    </row>
    <row r="2927" spans="1:5">
      <c r="A2927" s="369" t="s">
        <v>4278</v>
      </c>
      <c r="B2927" s="366" t="s">
        <v>3686</v>
      </c>
      <c r="C2927" s="367" t="s">
        <v>774</v>
      </c>
      <c r="D2927" s="368">
        <v>4</v>
      </c>
      <c r="E2927" s="370">
        <v>0</v>
      </c>
    </row>
    <row r="2928" spans="1:5">
      <c r="A2928" s="369" t="s">
        <v>4279</v>
      </c>
      <c r="B2928" s="366" t="s">
        <v>3687</v>
      </c>
      <c r="C2928" s="367" t="s">
        <v>158</v>
      </c>
      <c r="D2928" s="368">
        <v>4</v>
      </c>
      <c r="E2928" s="370">
        <v>0</v>
      </c>
    </row>
    <row r="2929" spans="1:5">
      <c r="A2929" s="369" t="s">
        <v>4317</v>
      </c>
      <c r="B2929" s="366" t="s">
        <v>3803</v>
      </c>
      <c r="C2929" s="367" t="s">
        <v>297</v>
      </c>
      <c r="D2929" s="368">
        <v>2</v>
      </c>
      <c r="E2929" s="370">
        <v>0</v>
      </c>
    </row>
    <row r="2930" spans="1:5">
      <c r="A2930" s="369" t="s">
        <v>4280</v>
      </c>
      <c r="B2930" s="366" t="s">
        <v>3696</v>
      </c>
      <c r="C2930" s="367" t="s">
        <v>464</v>
      </c>
      <c r="D2930" s="368">
        <v>3</v>
      </c>
      <c r="E2930" s="370">
        <v>0</v>
      </c>
    </row>
    <row r="2931" spans="1:5">
      <c r="A2931" s="369" t="s">
        <v>4281</v>
      </c>
      <c r="B2931" s="366" t="s">
        <v>3700</v>
      </c>
      <c r="C2931" s="367" t="s">
        <v>714</v>
      </c>
      <c r="D2931" s="368">
        <v>3</v>
      </c>
      <c r="E2931" s="370">
        <v>0</v>
      </c>
    </row>
    <row r="2932" spans="1:5">
      <c r="A2932" s="369" t="s">
        <v>4282</v>
      </c>
      <c r="B2932" s="366" t="s">
        <v>3702</v>
      </c>
      <c r="C2932" s="367" t="s">
        <v>285</v>
      </c>
      <c r="D2932" s="368">
        <v>3</v>
      </c>
      <c r="E2932" s="370">
        <v>0</v>
      </c>
    </row>
    <row r="2933" spans="1:5">
      <c r="A2933" s="369" t="s">
        <v>4283</v>
      </c>
      <c r="B2933" s="366" t="s">
        <v>3704</v>
      </c>
      <c r="C2933" s="367" t="s">
        <v>520</v>
      </c>
      <c r="D2933" s="368">
        <v>3</v>
      </c>
      <c r="E2933" s="370">
        <v>0</v>
      </c>
    </row>
    <row r="2934" spans="1:5">
      <c r="A2934" s="369" t="s">
        <v>4284</v>
      </c>
      <c r="B2934" s="366" t="s">
        <v>3707</v>
      </c>
      <c r="C2934" s="367" t="s">
        <v>668</v>
      </c>
      <c r="D2934" s="368">
        <v>3</v>
      </c>
      <c r="E2934" s="370">
        <v>0</v>
      </c>
    </row>
    <row r="2935" spans="1:5">
      <c r="A2935" s="369" t="s">
        <v>4285</v>
      </c>
      <c r="B2935" s="366" t="s">
        <v>3710</v>
      </c>
      <c r="C2935" s="367" t="s">
        <v>145</v>
      </c>
      <c r="D2935" s="368">
        <v>3</v>
      </c>
      <c r="E2935" s="370">
        <v>0</v>
      </c>
    </row>
    <row r="2936" spans="1:5">
      <c r="A2936" s="369" t="s">
        <v>4286</v>
      </c>
      <c r="B2936" s="366" t="s">
        <v>3712</v>
      </c>
      <c r="C2936" s="367" t="s">
        <v>422</v>
      </c>
      <c r="D2936" s="368">
        <v>3</v>
      </c>
      <c r="E2936" s="370">
        <v>0</v>
      </c>
    </row>
    <row r="2937" spans="1:5">
      <c r="A2937" s="369" t="s">
        <v>4287</v>
      </c>
      <c r="B2937" s="366" t="s">
        <v>3714</v>
      </c>
      <c r="C2937" s="367" t="s">
        <v>137</v>
      </c>
      <c r="D2937" s="368">
        <v>3</v>
      </c>
      <c r="E2937" s="370">
        <v>0</v>
      </c>
    </row>
    <row r="2938" spans="1:5">
      <c r="A2938" s="369" t="s">
        <v>4288</v>
      </c>
      <c r="B2938" s="366" t="s">
        <v>3591</v>
      </c>
      <c r="C2938" s="367" t="s">
        <v>123</v>
      </c>
      <c r="D2938" s="368">
        <v>3</v>
      </c>
      <c r="E2938" s="370">
        <v>0</v>
      </c>
    </row>
    <row r="2939" spans="1:5">
      <c r="A2939" s="369" t="s">
        <v>4289</v>
      </c>
      <c r="B2939" s="366" t="s">
        <v>3719</v>
      </c>
      <c r="C2939" s="367" t="s">
        <v>573</v>
      </c>
      <c r="D2939" s="368">
        <v>3</v>
      </c>
      <c r="E2939" s="370">
        <v>0</v>
      </c>
    </row>
    <row r="2940" spans="1:5">
      <c r="A2940" s="369" t="s">
        <v>4290</v>
      </c>
      <c r="B2940" s="366" t="s">
        <v>3722</v>
      </c>
      <c r="C2940" s="367" t="s">
        <v>123</v>
      </c>
      <c r="D2940" s="368">
        <v>3</v>
      </c>
      <c r="E2940" s="370">
        <v>0</v>
      </c>
    </row>
    <row r="2941" spans="1:5">
      <c r="A2941" s="369" t="s">
        <v>4291</v>
      </c>
      <c r="B2941" s="366" t="s">
        <v>3724</v>
      </c>
      <c r="C2941" s="367" t="s">
        <v>840</v>
      </c>
      <c r="D2941" s="368">
        <v>3</v>
      </c>
      <c r="E2941" s="370">
        <v>0</v>
      </c>
    </row>
    <row r="2942" spans="1:5">
      <c r="A2942" s="369" t="s">
        <v>4292</v>
      </c>
      <c r="B2942" s="366" t="s">
        <v>3728</v>
      </c>
      <c r="C2942" s="367" t="s">
        <v>262</v>
      </c>
      <c r="D2942" s="368">
        <v>3</v>
      </c>
      <c r="E2942" s="370">
        <v>0</v>
      </c>
    </row>
    <row r="2943" spans="1:5">
      <c r="A2943" s="369" t="s">
        <v>4293</v>
      </c>
      <c r="B2943" s="366" t="s">
        <v>3730</v>
      </c>
      <c r="C2943" s="367" t="s">
        <v>573</v>
      </c>
      <c r="D2943" s="368">
        <v>3</v>
      </c>
      <c r="E2943" s="370">
        <v>0</v>
      </c>
    </row>
    <row r="2944" spans="1:5">
      <c r="A2944" s="369" t="s">
        <v>4295</v>
      </c>
      <c r="B2944" s="366" t="s">
        <v>3734</v>
      </c>
      <c r="C2944" s="367" t="s">
        <v>961</v>
      </c>
      <c r="D2944" s="368">
        <v>3</v>
      </c>
      <c r="E2944" s="370">
        <v>0</v>
      </c>
    </row>
    <row r="2945" spans="1:5">
      <c r="A2945" s="369" t="s">
        <v>4324</v>
      </c>
      <c r="B2945" s="366" t="s">
        <v>3825</v>
      </c>
      <c r="C2945" s="367" t="s">
        <v>840</v>
      </c>
      <c r="D2945" s="368">
        <v>1</v>
      </c>
      <c r="E2945" s="370">
        <v>0</v>
      </c>
    </row>
    <row r="2946" spans="1:5">
      <c r="A2946" s="369" t="s">
        <v>4296</v>
      </c>
      <c r="B2946" s="366" t="s">
        <v>3736</v>
      </c>
      <c r="C2946" s="367" t="s">
        <v>196</v>
      </c>
      <c r="D2946" s="368">
        <v>3</v>
      </c>
      <c r="E2946" s="370">
        <v>0</v>
      </c>
    </row>
    <row r="2947" spans="1:5">
      <c r="A2947" s="369" t="s">
        <v>4297</v>
      </c>
      <c r="B2947" s="366" t="s">
        <v>3738</v>
      </c>
      <c r="C2947" s="367" t="s">
        <v>2621</v>
      </c>
      <c r="D2947" s="368">
        <v>3</v>
      </c>
      <c r="E2947" s="370">
        <v>0</v>
      </c>
    </row>
    <row r="2948" spans="1:5">
      <c r="A2948" s="369" t="s">
        <v>4298</v>
      </c>
      <c r="B2948" s="366" t="s">
        <v>3740</v>
      </c>
      <c r="C2948" s="367" t="s">
        <v>537</v>
      </c>
      <c r="D2948" s="368">
        <v>3</v>
      </c>
      <c r="E2948" s="370">
        <v>0</v>
      </c>
    </row>
    <row r="2949" spans="1:5">
      <c r="A2949" s="369" t="s">
        <v>4299</v>
      </c>
      <c r="B2949" s="366" t="s">
        <v>3742</v>
      </c>
      <c r="C2949" s="367" t="s">
        <v>537</v>
      </c>
      <c r="D2949" s="368">
        <v>3</v>
      </c>
      <c r="E2949" s="370">
        <v>0</v>
      </c>
    </row>
    <row r="2950" spans="1:5">
      <c r="A2950" s="369" t="s">
        <v>4300</v>
      </c>
      <c r="B2950" s="366" t="s">
        <v>3759</v>
      </c>
      <c r="C2950" s="367" t="s">
        <v>953</v>
      </c>
      <c r="D2950" s="368">
        <v>2</v>
      </c>
      <c r="E2950" s="370">
        <v>0</v>
      </c>
    </row>
    <row r="2951" spans="1:5">
      <c r="A2951" s="369" t="s">
        <v>4303</v>
      </c>
      <c r="B2951" s="366" t="s">
        <v>3761</v>
      </c>
      <c r="C2951" s="367" t="s">
        <v>745</v>
      </c>
      <c r="D2951" s="368">
        <v>2</v>
      </c>
      <c r="E2951" s="370">
        <v>0</v>
      </c>
    </row>
    <row r="2952" spans="1:5">
      <c r="A2952" s="369" t="s">
        <v>4320</v>
      </c>
      <c r="B2952" s="366" t="s">
        <v>3886</v>
      </c>
      <c r="C2952" s="367" t="s">
        <v>224</v>
      </c>
      <c r="D2952" s="368">
        <v>1</v>
      </c>
      <c r="E2952" s="370">
        <v>0</v>
      </c>
    </row>
    <row r="2953" spans="1:5">
      <c r="A2953" s="369" t="s">
        <v>4304</v>
      </c>
      <c r="B2953" s="366" t="s">
        <v>3774</v>
      </c>
      <c r="C2953" s="367" t="s">
        <v>145</v>
      </c>
      <c r="D2953" s="368">
        <v>2</v>
      </c>
      <c r="E2953" s="370">
        <v>0</v>
      </c>
    </row>
    <row r="2954" spans="1:5">
      <c r="A2954" s="369" t="s">
        <v>4305</v>
      </c>
      <c r="B2954" s="366" t="s">
        <v>4306</v>
      </c>
      <c r="C2954" s="367" t="s">
        <v>794</v>
      </c>
      <c r="D2954" s="368">
        <v>2</v>
      </c>
      <c r="E2954" s="370">
        <v>0</v>
      </c>
    </row>
    <row r="2955" spans="1:5">
      <c r="A2955" s="369" t="s">
        <v>4309</v>
      </c>
      <c r="B2955" s="366" t="s">
        <v>4310</v>
      </c>
      <c r="C2955" s="367" t="s">
        <v>794</v>
      </c>
      <c r="D2955" s="368">
        <v>2</v>
      </c>
      <c r="E2955" s="370">
        <v>0</v>
      </c>
    </row>
    <row r="2956" spans="1:5">
      <c r="A2956" s="369" t="s">
        <v>4312</v>
      </c>
      <c r="B2956" s="366" t="s">
        <v>3788</v>
      </c>
      <c r="C2956" s="367" t="s">
        <v>497</v>
      </c>
      <c r="D2956" s="368">
        <v>2</v>
      </c>
      <c r="E2956" s="370">
        <v>0</v>
      </c>
    </row>
    <row r="2957" spans="1:5">
      <c r="A2957" s="369" t="s">
        <v>4313</v>
      </c>
      <c r="B2957" s="366" t="s">
        <v>3790</v>
      </c>
      <c r="C2957" s="367" t="s">
        <v>2975</v>
      </c>
      <c r="D2957" s="368">
        <v>2</v>
      </c>
      <c r="E2957" s="370">
        <v>0</v>
      </c>
    </row>
    <row r="2958" spans="1:5">
      <c r="A2958" s="369" t="s">
        <v>4314</v>
      </c>
      <c r="B2958" s="366" t="s">
        <v>3793</v>
      </c>
      <c r="C2958" s="367" t="s">
        <v>484</v>
      </c>
      <c r="D2958" s="368">
        <v>2</v>
      </c>
      <c r="E2958" s="370">
        <v>0</v>
      </c>
    </row>
    <row r="2959" spans="1:5">
      <c r="A2959" s="369" t="s">
        <v>4315</v>
      </c>
      <c r="B2959" s="366" t="s">
        <v>3800</v>
      </c>
      <c r="C2959" s="367" t="s">
        <v>422</v>
      </c>
      <c r="D2959" s="368">
        <v>2</v>
      </c>
      <c r="E2959" s="370">
        <v>0</v>
      </c>
    </row>
    <row r="2960" spans="1:5">
      <c r="A2960" s="369" t="s">
        <v>4316</v>
      </c>
      <c r="B2960" s="366" t="s">
        <v>3801</v>
      </c>
      <c r="C2960" s="367" t="s">
        <v>717</v>
      </c>
      <c r="D2960" s="368">
        <v>2</v>
      </c>
      <c r="E2960" s="370">
        <v>0</v>
      </c>
    </row>
    <row r="2961" spans="1:5">
      <c r="A2961" s="369" t="s">
        <v>4318</v>
      </c>
      <c r="B2961" s="366" t="s">
        <v>3812</v>
      </c>
      <c r="C2961" s="367" t="s">
        <v>537</v>
      </c>
      <c r="D2961" s="368">
        <v>1</v>
      </c>
      <c r="E2961" s="370">
        <v>0</v>
      </c>
    </row>
    <row r="2962" spans="1:5">
      <c r="A2962" s="369" t="s">
        <v>4319</v>
      </c>
      <c r="B2962" s="366" t="s">
        <v>3814</v>
      </c>
      <c r="C2962" s="367" t="s">
        <v>331</v>
      </c>
      <c r="D2962" s="368">
        <v>1</v>
      </c>
      <c r="E2962" s="370">
        <v>0</v>
      </c>
    </row>
    <row r="2963" spans="1:5">
      <c r="A2963" s="369" t="s">
        <v>4321</v>
      </c>
      <c r="B2963" s="366" t="s">
        <v>3817</v>
      </c>
      <c r="C2963" s="367" t="s">
        <v>123</v>
      </c>
      <c r="D2963" s="368">
        <v>1</v>
      </c>
      <c r="E2963" s="370">
        <v>0</v>
      </c>
    </row>
    <row r="2964" spans="1:5">
      <c r="A2964" s="369" t="s">
        <v>4323</v>
      </c>
      <c r="B2964" s="366" t="s">
        <v>3822</v>
      </c>
      <c r="C2964" s="367" t="s">
        <v>114</v>
      </c>
      <c r="D2964" s="368">
        <v>1</v>
      </c>
      <c r="E2964" s="370">
        <v>0</v>
      </c>
    </row>
    <row r="2965" spans="1:5">
      <c r="A2965" s="369" t="s">
        <v>4325</v>
      </c>
      <c r="B2965" s="366" t="s">
        <v>2708</v>
      </c>
      <c r="C2965" s="367" t="s">
        <v>556</v>
      </c>
      <c r="D2965" s="368">
        <v>0</v>
      </c>
      <c r="E2965" s="370">
        <v>0</v>
      </c>
    </row>
    <row r="2966" spans="1:5">
      <c r="A2966" s="369" t="s">
        <v>4351</v>
      </c>
      <c r="B2966" s="366" t="s">
        <v>4352</v>
      </c>
      <c r="C2966" s="367" t="s">
        <v>601</v>
      </c>
      <c r="D2966" s="368">
        <v>0</v>
      </c>
      <c r="E2966" s="370">
        <v>0</v>
      </c>
    </row>
    <row r="2967" spans="1:5">
      <c r="A2967" s="369" t="s">
        <v>4353</v>
      </c>
      <c r="B2967" s="366" t="s">
        <v>3881</v>
      </c>
      <c r="C2967" s="367" t="s">
        <v>1831</v>
      </c>
      <c r="D2967" s="368">
        <v>0</v>
      </c>
      <c r="E2967" s="370">
        <v>0</v>
      </c>
    </row>
    <row r="2968" spans="1:5">
      <c r="A2968" s="369" t="s">
        <v>4326</v>
      </c>
      <c r="B2968" s="366" t="s">
        <v>2618</v>
      </c>
      <c r="C2968" s="367" t="s">
        <v>137</v>
      </c>
      <c r="D2968" s="368">
        <v>0</v>
      </c>
      <c r="E2968" s="370">
        <v>0</v>
      </c>
    </row>
    <row r="2969" spans="1:5">
      <c r="A2969" s="369" t="s">
        <v>4327</v>
      </c>
      <c r="B2969" s="366" t="s">
        <v>2610</v>
      </c>
      <c r="C2969" s="367" t="s">
        <v>97</v>
      </c>
      <c r="D2969" s="368">
        <v>0</v>
      </c>
      <c r="E2969" s="370">
        <v>0</v>
      </c>
    </row>
    <row r="2970" spans="1:5">
      <c r="A2970" s="369" t="s">
        <v>4328</v>
      </c>
      <c r="B2970" s="366" t="s">
        <v>2859</v>
      </c>
      <c r="C2970" s="367" t="s">
        <v>378</v>
      </c>
      <c r="D2970" s="368">
        <v>0</v>
      </c>
      <c r="E2970" s="370">
        <v>0</v>
      </c>
    </row>
    <row r="2971" spans="1:5">
      <c r="A2971" s="369" t="s">
        <v>4355</v>
      </c>
      <c r="B2971" s="366" t="s">
        <v>3883</v>
      </c>
      <c r="C2971" s="367" t="s">
        <v>181</v>
      </c>
      <c r="D2971" s="368">
        <v>0</v>
      </c>
      <c r="E2971" s="370">
        <v>0</v>
      </c>
    </row>
    <row r="2972" spans="1:5">
      <c r="A2972" s="369" t="s">
        <v>5094</v>
      </c>
      <c r="B2972" s="366" t="s">
        <v>2647</v>
      </c>
      <c r="C2972" s="367" t="s">
        <v>692</v>
      </c>
      <c r="D2972" s="368">
        <v>0</v>
      </c>
      <c r="E2972" s="370">
        <v>0</v>
      </c>
    </row>
    <row r="2973" spans="1:5">
      <c r="A2973" s="369" t="s">
        <v>4329</v>
      </c>
      <c r="B2973" s="366" t="s">
        <v>2698</v>
      </c>
      <c r="C2973" s="367" t="s">
        <v>719</v>
      </c>
      <c r="D2973" s="368">
        <v>0</v>
      </c>
      <c r="E2973" s="370">
        <v>0</v>
      </c>
    </row>
    <row r="2974" spans="1:5">
      <c r="A2974" s="369" t="s">
        <v>4330</v>
      </c>
      <c r="B2974" s="366" t="s">
        <v>2688</v>
      </c>
      <c r="C2974" s="367" t="s">
        <v>269</v>
      </c>
      <c r="D2974" s="368">
        <v>0</v>
      </c>
      <c r="E2974" s="370">
        <v>0</v>
      </c>
    </row>
    <row r="2975" spans="1:5">
      <c r="A2975" s="369" t="s">
        <v>4358</v>
      </c>
      <c r="B2975" s="366" t="s">
        <v>3888</v>
      </c>
      <c r="C2975" s="367" t="s">
        <v>181</v>
      </c>
      <c r="D2975" s="368">
        <v>0</v>
      </c>
      <c r="E2975" s="370">
        <v>0</v>
      </c>
    </row>
    <row r="2976" spans="1:5">
      <c r="A2976" s="369" t="s">
        <v>4359</v>
      </c>
      <c r="B2976" s="366" t="s">
        <v>3897</v>
      </c>
      <c r="C2976" s="367" t="s">
        <v>214</v>
      </c>
      <c r="D2976" s="368">
        <v>0</v>
      </c>
      <c r="E2976" s="370">
        <v>0</v>
      </c>
    </row>
    <row r="2977" spans="1:5">
      <c r="A2977" s="369" t="s">
        <v>5095</v>
      </c>
      <c r="B2977" s="366" t="s">
        <v>2656</v>
      </c>
      <c r="C2977" s="367" t="s">
        <v>269</v>
      </c>
      <c r="D2977" s="368">
        <v>0</v>
      </c>
      <c r="E2977" s="370">
        <v>0</v>
      </c>
    </row>
    <row r="2978" spans="1:5">
      <c r="A2978" s="369" t="s">
        <v>4333</v>
      </c>
      <c r="B2978" s="366" t="s">
        <v>3872</v>
      </c>
      <c r="C2978" s="367" t="s">
        <v>497</v>
      </c>
      <c r="D2978" s="368">
        <v>0</v>
      </c>
      <c r="E2978" s="370">
        <v>0</v>
      </c>
    </row>
    <row r="2979" spans="1:5">
      <c r="A2979" s="369" t="s">
        <v>4334</v>
      </c>
      <c r="B2979" s="366" t="s">
        <v>3873</v>
      </c>
      <c r="C2979" s="367" t="s">
        <v>1176</v>
      </c>
      <c r="D2979" s="368">
        <v>0</v>
      </c>
      <c r="E2979" s="370">
        <v>0</v>
      </c>
    </row>
    <row r="2980" spans="1:5">
      <c r="A2980" s="369" t="s">
        <v>4335</v>
      </c>
      <c r="B2980" s="366" t="s">
        <v>3874</v>
      </c>
      <c r="C2980" s="367" t="s">
        <v>542</v>
      </c>
      <c r="D2980" s="368">
        <v>0</v>
      </c>
      <c r="E2980" s="370">
        <v>0</v>
      </c>
    </row>
    <row r="2981" spans="1:5">
      <c r="A2981" s="369" t="s">
        <v>5096</v>
      </c>
      <c r="B2981" s="366" t="s">
        <v>2745</v>
      </c>
      <c r="C2981" s="367" t="s">
        <v>269</v>
      </c>
      <c r="D2981" s="368">
        <v>0</v>
      </c>
      <c r="E2981" s="370">
        <v>0</v>
      </c>
    </row>
    <row r="2982" spans="1:5">
      <c r="A2982" s="369" t="s">
        <v>4336</v>
      </c>
      <c r="B2982" s="366" t="s">
        <v>2620</v>
      </c>
      <c r="C2982" s="367" t="s">
        <v>123</v>
      </c>
      <c r="D2982" s="368">
        <v>0</v>
      </c>
      <c r="E2982" s="370">
        <v>0</v>
      </c>
    </row>
    <row r="2983" spans="1:5">
      <c r="A2983" s="369" t="s">
        <v>4337</v>
      </c>
      <c r="B2983" s="366" t="s">
        <v>3144</v>
      </c>
      <c r="C2983" s="367" t="s">
        <v>196</v>
      </c>
      <c r="D2983" s="368">
        <v>0</v>
      </c>
      <c r="E2983" s="370">
        <v>0</v>
      </c>
    </row>
    <row r="2984" spans="1:5">
      <c r="A2984" s="369" t="s">
        <v>4338</v>
      </c>
      <c r="B2984" s="366" t="s">
        <v>2588</v>
      </c>
      <c r="C2984" s="367" t="s">
        <v>97</v>
      </c>
      <c r="D2984" s="368">
        <v>0</v>
      </c>
      <c r="E2984" s="370">
        <v>0</v>
      </c>
    </row>
    <row r="2985" spans="1:5">
      <c r="A2985" s="369" t="s">
        <v>4360</v>
      </c>
      <c r="B2985" s="366" t="s">
        <v>3890</v>
      </c>
      <c r="C2985" s="367" t="s">
        <v>537</v>
      </c>
      <c r="D2985" s="368">
        <v>0</v>
      </c>
      <c r="E2985" s="370">
        <v>0</v>
      </c>
    </row>
    <row r="2986" spans="1:5">
      <c r="A2986" s="369" t="s">
        <v>5097</v>
      </c>
      <c r="B2986" s="366" t="s">
        <v>2630</v>
      </c>
      <c r="C2986" s="367" t="s">
        <v>484</v>
      </c>
      <c r="D2986" s="368">
        <v>0</v>
      </c>
      <c r="E2986" s="370">
        <v>0</v>
      </c>
    </row>
    <row r="2987" spans="1:5">
      <c r="A2987" s="369" t="s">
        <v>4361</v>
      </c>
      <c r="B2987" s="366" t="s">
        <v>3899</v>
      </c>
      <c r="C2987" s="367" t="s">
        <v>110</v>
      </c>
      <c r="D2987" s="368">
        <v>0</v>
      </c>
      <c r="E2987" s="370">
        <v>0</v>
      </c>
    </row>
    <row r="2988" spans="1:5">
      <c r="A2988" s="369" t="s">
        <v>4339</v>
      </c>
      <c r="B2988" s="366" t="s">
        <v>2657</v>
      </c>
      <c r="C2988" s="367" t="s">
        <v>556</v>
      </c>
      <c r="D2988" s="368">
        <v>0</v>
      </c>
      <c r="E2988" s="370">
        <v>0</v>
      </c>
    </row>
    <row r="2989" spans="1:5">
      <c r="A2989" s="369" t="s">
        <v>4362</v>
      </c>
      <c r="B2989" s="366" t="s">
        <v>4363</v>
      </c>
      <c r="C2989" s="367" t="s">
        <v>753</v>
      </c>
      <c r="D2989" s="368">
        <v>0</v>
      </c>
      <c r="E2989" s="370">
        <v>0</v>
      </c>
    </row>
    <row r="2990" spans="1:5">
      <c r="A2990" s="369" t="s">
        <v>4364</v>
      </c>
      <c r="B2990" s="366" t="s">
        <v>3891</v>
      </c>
      <c r="C2990" s="367" t="s">
        <v>537</v>
      </c>
      <c r="D2990" s="368">
        <v>0</v>
      </c>
      <c r="E2990" s="370">
        <v>0</v>
      </c>
    </row>
    <row r="2991" spans="1:5">
      <c r="A2991" s="369" t="s">
        <v>4365</v>
      </c>
      <c r="B2991" s="366" t="s">
        <v>3893</v>
      </c>
      <c r="C2991" s="367" t="s">
        <v>3147</v>
      </c>
      <c r="D2991" s="368">
        <v>0</v>
      </c>
      <c r="E2991" s="370">
        <v>0</v>
      </c>
    </row>
    <row r="2992" spans="1:5">
      <c r="A2992" s="369" t="s">
        <v>4340</v>
      </c>
      <c r="B2992" s="366" t="s">
        <v>2627</v>
      </c>
      <c r="C2992" s="367" t="s">
        <v>239</v>
      </c>
      <c r="D2992" s="368">
        <v>0</v>
      </c>
      <c r="E2992" s="370">
        <v>0</v>
      </c>
    </row>
    <row r="2993" spans="1:5">
      <c r="A2993" s="369" t="s">
        <v>4341</v>
      </c>
      <c r="B2993" s="366" t="s">
        <v>2611</v>
      </c>
      <c r="C2993" s="367" t="s">
        <v>121</v>
      </c>
      <c r="D2993" s="368">
        <v>0</v>
      </c>
      <c r="E2993" s="370">
        <v>0</v>
      </c>
    </row>
    <row r="2994" spans="1:5">
      <c r="A2994" s="369" t="s">
        <v>4342</v>
      </c>
      <c r="B2994" s="366" t="s">
        <v>2578</v>
      </c>
      <c r="C2994" s="367" t="s">
        <v>101</v>
      </c>
      <c r="D2994" s="368">
        <v>0</v>
      </c>
      <c r="E2994" s="370">
        <v>0</v>
      </c>
    </row>
    <row r="2995" spans="1:5">
      <c r="A2995" s="369" t="s">
        <v>4343</v>
      </c>
      <c r="B2995" s="366" t="s">
        <v>4344</v>
      </c>
      <c r="C2995" s="367" t="s">
        <v>542</v>
      </c>
      <c r="D2995" s="368">
        <v>0</v>
      </c>
      <c r="E2995" s="370">
        <v>0</v>
      </c>
    </row>
    <row r="2996" spans="1:5">
      <c r="A2996" s="369" t="s">
        <v>5098</v>
      </c>
      <c r="B2996" s="366" t="s">
        <v>2614</v>
      </c>
      <c r="C2996" s="367" t="s">
        <v>344</v>
      </c>
      <c r="D2996" s="368">
        <v>0</v>
      </c>
      <c r="E2996" s="370">
        <v>0</v>
      </c>
    </row>
    <row r="2997" spans="1:5">
      <c r="A2997" s="369" t="s">
        <v>4345</v>
      </c>
      <c r="B2997" s="366" t="s">
        <v>2573</v>
      </c>
      <c r="C2997" s="367" t="s">
        <v>217</v>
      </c>
      <c r="D2997" s="368">
        <v>0</v>
      </c>
      <c r="E2997" s="370">
        <v>0</v>
      </c>
    </row>
    <row r="2998" spans="1:5">
      <c r="A2998" s="369" t="s">
        <v>4347</v>
      </c>
      <c r="B2998" s="366" t="s">
        <v>2592</v>
      </c>
      <c r="C2998" s="367" t="s">
        <v>239</v>
      </c>
      <c r="D2998" s="368">
        <v>0</v>
      </c>
      <c r="E2998" s="370">
        <v>0</v>
      </c>
    </row>
    <row r="2999" spans="1:5">
      <c r="A2999" s="369" t="s">
        <v>4348</v>
      </c>
      <c r="B2999" s="366" t="s">
        <v>2596</v>
      </c>
      <c r="C2999" s="367" t="s">
        <v>4377</v>
      </c>
      <c r="D2999" s="368">
        <v>0</v>
      </c>
      <c r="E2999" s="370">
        <v>0</v>
      </c>
    </row>
    <row r="3000" spans="1:5">
      <c r="A3000" s="369" t="s">
        <v>4349</v>
      </c>
      <c r="B3000" s="366" t="s">
        <v>2818</v>
      </c>
      <c r="C3000" s="367" t="s">
        <v>378</v>
      </c>
      <c r="D3000" s="368">
        <v>0</v>
      </c>
      <c r="E3000" s="370">
        <v>0</v>
      </c>
    </row>
    <row r="3001" spans="1:5">
      <c r="A3001" s="369" t="s">
        <v>4350</v>
      </c>
      <c r="B3001" s="366" t="s">
        <v>2884</v>
      </c>
      <c r="C3001" s="367" t="s">
        <v>378</v>
      </c>
      <c r="D3001" s="368">
        <v>0</v>
      </c>
      <c r="E3001" s="370">
        <v>0</v>
      </c>
    </row>
    <row r="3002" spans="1:5">
      <c r="A3002" s="369" t="s">
        <v>5099</v>
      </c>
      <c r="B3002" s="366" t="s">
        <v>3901</v>
      </c>
      <c r="C3002" s="367" t="s">
        <v>114</v>
      </c>
      <c r="D3002" s="368">
        <v>910</v>
      </c>
      <c r="E3002" s="370">
        <v>0</v>
      </c>
    </row>
    <row r="3003" spans="1:5">
      <c r="A3003" s="369" t="s">
        <v>5100</v>
      </c>
      <c r="B3003" s="366" t="s">
        <v>3903</v>
      </c>
      <c r="C3003" s="367" t="s">
        <v>329</v>
      </c>
      <c r="D3003" s="368">
        <v>750</v>
      </c>
      <c r="E3003" s="370">
        <v>0</v>
      </c>
    </row>
    <row r="3004" spans="1:5">
      <c r="A3004" s="369" t="s">
        <v>5101</v>
      </c>
      <c r="B3004" s="366" t="s">
        <v>3904</v>
      </c>
      <c r="C3004" s="367" t="s">
        <v>114</v>
      </c>
      <c r="D3004" s="368">
        <v>712.5</v>
      </c>
      <c r="E3004" s="370">
        <v>0</v>
      </c>
    </row>
    <row r="3005" spans="1:5">
      <c r="A3005" s="369" t="s">
        <v>5102</v>
      </c>
      <c r="B3005" s="366" t="s">
        <v>4423</v>
      </c>
      <c r="C3005" s="367" t="s">
        <v>187</v>
      </c>
      <c r="D3005" s="368">
        <v>640</v>
      </c>
      <c r="E3005" s="370">
        <v>0</v>
      </c>
    </row>
    <row r="3006" spans="1:5">
      <c r="A3006" s="369" t="s">
        <v>5103</v>
      </c>
      <c r="B3006" s="366" t="s">
        <v>3907</v>
      </c>
      <c r="C3006" s="367" t="s">
        <v>114</v>
      </c>
      <c r="D3006" s="368">
        <v>602.5</v>
      </c>
      <c r="E3006" s="370">
        <v>0</v>
      </c>
    </row>
    <row r="3007" spans="1:5">
      <c r="A3007" s="369" t="s">
        <v>5104</v>
      </c>
      <c r="B3007" s="366" t="s">
        <v>3906</v>
      </c>
      <c r="C3007" s="367" t="s">
        <v>239</v>
      </c>
      <c r="D3007" s="368">
        <v>560</v>
      </c>
      <c r="E3007" s="370">
        <v>0</v>
      </c>
    </row>
    <row r="3008" spans="1:5">
      <c r="A3008" s="369" t="s">
        <v>5105</v>
      </c>
      <c r="B3008" s="366" t="s">
        <v>3909</v>
      </c>
      <c r="C3008" s="367" t="s">
        <v>114</v>
      </c>
      <c r="D3008" s="368">
        <v>526</v>
      </c>
      <c r="E3008" s="370">
        <v>0</v>
      </c>
    </row>
    <row r="3009" spans="1:5">
      <c r="A3009" s="369" t="s">
        <v>5106</v>
      </c>
      <c r="B3009" s="366" t="s">
        <v>4424</v>
      </c>
      <c r="C3009" s="367" t="s">
        <v>145</v>
      </c>
      <c r="D3009" s="368">
        <v>467.5</v>
      </c>
      <c r="E3009" s="370">
        <v>0</v>
      </c>
    </row>
    <row r="3010" spans="1:5">
      <c r="A3010" s="369" t="s">
        <v>5107</v>
      </c>
      <c r="B3010" s="366" t="s">
        <v>3912</v>
      </c>
      <c r="C3010" s="367" t="s">
        <v>4374</v>
      </c>
      <c r="D3010" s="368">
        <v>445</v>
      </c>
      <c r="E3010" s="370">
        <v>0</v>
      </c>
    </row>
    <row r="3011" spans="1:5">
      <c r="A3011" s="369" t="s">
        <v>5108</v>
      </c>
      <c r="B3011" s="366" t="s">
        <v>3915</v>
      </c>
      <c r="C3011" s="367" t="s">
        <v>239</v>
      </c>
      <c r="D3011" s="368">
        <v>438</v>
      </c>
      <c r="E3011" s="370">
        <v>0</v>
      </c>
    </row>
    <row r="3012" spans="1:5">
      <c r="A3012" s="369" t="s">
        <v>5109</v>
      </c>
      <c r="B3012" s="366" t="s">
        <v>4425</v>
      </c>
      <c r="C3012" s="367" t="s">
        <v>123</v>
      </c>
      <c r="D3012" s="368">
        <v>375</v>
      </c>
      <c r="E3012" s="370">
        <v>0</v>
      </c>
    </row>
    <row r="3013" spans="1:5">
      <c r="A3013" s="369" t="s">
        <v>5110</v>
      </c>
      <c r="B3013" s="366" t="s">
        <v>4426</v>
      </c>
      <c r="C3013" s="367" t="s">
        <v>131</v>
      </c>
      <c r="D3013" s="368">
        <v>372.5</v>
      </c>
      <c r="E3013" s="370">
        <v>0</v>
      </c>
    </row>
    <row r="3014" spans="1:5">
      <c r="A3014" s="369" t="s">
        <v>5111</v>
      </c>
      <c r="B3014" s="366" t="s">
        <v>3165</v>
      </c>
      <c r="C3014" s="367" t="s">
        <v>4375</v>
      </c>
      <c r="D3014" s="368">
        <v>366</v>
      </c>
      <c r="E3014" s="370">
        <v>0</v>
      </c>
    </row>
    <row r="3015" spans="1:5">
      <c r="A3015" s="369" t="s">
        <v>5112</v>
      </c>
      <c r="B3015" s="366" t="s">
        <v>3918</v>
      </c>
      <c r="C3015" s="367" t="s">
        <v>123</v>
      </c>
      <c r="D3015" s="368">
        <v>366</v>
      </c>
      <c r="E3015" s="370">
        <v>0</v>
      </c>
    </row>
    <row r="3016" spans="1:5">
      <c r="A3016" s="369" t="s">
        <v>5113</v>
      </c>
      <c r="B3016" s="366" t="s">
        <v>3163</v>
      </c>
      <c r="C3016" s="367" t="s">
        <v>329</v>
      </c>
      <c r="D3016" s="368">
        <v>350</v>
      </c>
      <c r="E3016" s="370">
        <v>0</v>
      </c>
    </row>
    <row r="3017" spans="1:5">
      <c r="A3017" s="369" t="s">
        <v>5114</v>
      </c>
      <c r="B3017" s="366" t="s">
        <v>3914</v>
      </c>
      <c r="C3017" s="367" t="s">
        <v>4374</v>
      </c>
      <c r="D3017" s="368">
        <v>323.5</v>
      </c>
      <c r="E3017" s="370">
        <v>0</v>
      </c>
    </row>
    <row r="3018" spans="1:5">
      <c r="A3018" s="369" t="s">
        <v>5115</v>
      </c>
      <c r="B3018" s="366" t="s">
        <v>3922</v>
      </c>
      <c r="C3018" s="367" t="s">
        <v>840</v>
      </c>
      <c r="D3018" s="368">
        <v>306</v>
      </c>
      <c r="E3018" s="370">
        <v>0</v>
      </c>
    </row>
    <row r="3019" spans="1:5">
      <c r="A3019" s="369" t="s">
        <v>5116</v>
      </c>
      <c r="B3019" s="366" t="s">
        <v>4427</v>
      </c>
      <c r="C3019" s="367" t="s">
        <v>123</v>
      </c>
      <c r="D3019" s="368">
        <v>297</v>
      </c>
      <c r="E3019" s="370">
        <v>0</v>
      </c>
    </row>
    <row r="3020" spans="1:5">
      <c r="A3020" s="369" t="s">
        <v>5117</v>
      </c>
      <c r="B3020" s="366" t="s">
        <v>3167</v>
      </c>
      <c r="C3020" s="367" t="s">
        <v>828</v>
      </c>
      <c r="D3020" s="368">
        <v>296</v>
      </c>
      <c r="E3020" s="370">
        <v>0</v>
      </c>
    </row>
    <row r="3021" spans="1:5">
      <c r="A3021" s="369" t="s">
        <v>5118</v>
      </c>
      <c r="B3021" s="366" t="s">
        <v>4428</v>
      </c>
      <c r="C3021" s="367" t="s">
        <v>114</v>
      </c>
      <c r="D3021" s="368">
        <v>282.5</v>
      </c>
      <c r="E3021" s="370">
        <v>0</v>
      </c>
    </row>
    <row r="3022" spans="1:5">
      <c r="A3022" s="369" t="s">
        <v>5119</v>
      </c>
      <c r="B3022" s="366" t="s">
        <v>3171</v>
      </c>
      <c r="C3022" s="367" t="s">
        <v>464</v>
      </c>
      <c r="D3022" s="368">
        <v>280</v>
      </c>
      <c r="E3022" s="370">
        <v>0</v>
      </c>
    </row>
    <row r="3023" spans="1:5">
      <c r="A3023" s="369" t="s">
        <v>5120</v>
      </c>
      <c r="B3023" s="366" t="s">
        <v>3920</v>
      </c>
      <c r="C3023" s="367" t="s">
        <v>121</v>
      </c>
      <c r="D3023" s="368">
        <v>258</v>
      </c>
      <c r="E3023" s="370">
        <v>0</v>
      </c>
    </row>
    <row r="3024" spans="1:5">
      <c r="A3024" s="369" t="s">
        <v>5121</v>
      </c>
      <c r="B3024" s="366" t="s">
        <v>3929</v>
      </c>
      <c r="C3024" s="367" t="s">
        <v>121</v>
      </c>
      <c r="D3024" s="368">
        <v>258</v>
      </c>
      <c r="E3024" s="370">
        <v>0</v>
      </c>
    </row>
    <row r="3025" spans="1:5">
      <c r="A3025" s="369" t="s">
        <v>5122</v>
      </c>
      <c r="B3025" s="366" t="s">
        <v>3927</v>
      </c>
      <c r="C3025" s="367" t="s">
        <v>116</v>
      </c>
      <c r="D3025" s="368">
        <v>256</v>
      </c>
      <c r="E3025" s="370">
        <v>0</v>
      </c>
    </row>
    <row r="3026" spans="1:5">
      <c r="A3026" s="369" t="s">
        <v>5123</v>
      </c>
      <c r="B3026" s="366" t="s">
        <v>3172</v>
      </c>
      <c r="C3026" s="367" t="s">
        <v>162</v>
      </c>
      <c r="D3026" s="368">
        <v>248</v>
      </c>
      <c r="E3026" s="370">
        <v>0</v>
      </c>
    </row>
    <row r="3027" spans="1:5">
      <c r="A3027" s="369" t="s">
        <v>5124</v>
      </c>
      <c r="B3027" s="366" t="s">
        <v>3926</v>
      </c>
      <c r="C3027" s="367" t="s">
        <v>147</v>
      </c>
      <c r="D3027" s="368">
        <v>246</v>
      </c>
      <c r="E3027" s="370">
        <v>0</v>
      </c>
    </row>
    <row r="3028" spans="1:5">
      <c r="A3028" s="369" t="s">
        <v>5125</v>
      </c>
      <c r="B3028" s="366" t="s">
        <v>3170</v>
      </c>
      <c r="C3028" s="367" t="s">
        <v>239</v>
      </c>
      <c r="D3028" s="368">
        <v>241</v>
      </c>
      <c r="E3028" s="370">
        <v>0</v>
      </c>
    </row>
    <row r="3029" spans="1:5">
      <c r="A3029" s="369" t="s">
        <v>5126</v>
      </c>
      <c r="B3029" s="366" t="s">
        <v>3921</v>
      </c>
      <c r="C3029" s="367" t="s">
        <v>961</v>
      </c>
      <c r="D3029" s="368">
        <v>234</v>
      </c>
      <c r="E3029" s="370">
        <v>0</v>
      </c>
    </row>
    <row r="3030" spans="1:5">
      <c r="A3030" s="369" t="s">
        <v>5127</v>
      </c>
      <c r="B3030" s="366" t="s">
        <v>3168</v>
      </c>
      <c r="C3030" s="367" t="s">
        <v>123</v>
      </c>
      <c r="D3030" s="368">
        <v>230</v>
      </c>
      <c r="E3030" s="370">
        <v>0</v>
      </c>
    </row>
    <row r="3031" spans="1:5">
      <c r="A3031" s="369" t="s">
        <v>5128</v>
      </c>
      <c r="B3031" s="366" t="s">
        <v>3935</v>
      </c>
      <c r="C3031" s="367" t="s">
        <v>162</v>
      </c>
      <c r="D3031" s="368">
        <v>228</v>
      </c>
      <c r="E3031" s="370">
        <v>0</v>
      </c>
    </row>
    <row r="3032" spans="1:5">
      <c r="A3032" s="369" t="s">
        <v>5129</v>
      </c>
      <c r="B3032" s="366" t="s">
        <v>4429</v>
      </c>
      <c r="C3032" s="367" t="s">
        <v>123</v>
      </c>
      <c r="D3032" s="368">
        <v>225</v>
      </c>
      <c r="E3032" s="370">
        <v>0</v>
      </c>
    </row>
    <row r="3033" spans="1:5">
      <c r="A3033" s="369" t="s">
        <v>5130</v>
      </c>
      <c r="B3033" s="366" t="s">
        <v>3932</v>
      </c>
      <c r="C3033" s="367" t="s">
        <v>131</v>
      </c>
      <c r="D3033" s="368">
        <v>224</v>
      </c>
      <c r="E3033" s="370">
        <v>0</v>
      </c>
    </row>
    <row r="3034" spans="1:5">
      <c r="A3034" s="369" t="s">
        <v>5131</v>
      </c>
      <c r="B3034" s="366" t="s">
        <v>3930</v>
      </c>
      <c r="C3034" s="367" t="s">
        <v>103</v>
      </c>
      <c r="D3034" s="368">
        <v>224</v>
      </c>
      <c r="E3034" s="370">
        <v>0</v>
      </c>
    </row>
    <row r="3035" spans="1:5">
      <c r="A3035" s="369" t="s">
        <v>5132</v>
      </c>
      <c r="B3035" s="366" t="s">
        <v>4430</v>
      </c>
      <c r="C3035" s="367" t="s">
        <v>292</v>
      </c>
      <c r="D3035" s="368">
        <v>210</v>
      </c>
      <c r="E3035" s="370">
        <v>0</v>
      </c>
    </row>
    <row r="3036" spans="1:5">
      <c r="A3036" s="369" t="s">
        <v>5133</v>
      </c>
      <c r="B3036" s="366" t="s">
        <v>3175</v>
      </c>
      <c r="C3036" s="367" t="s">
        <v>103</v>
      </c>
      <c r="D3036" s="368">
        <v>204</v>
      </c>
      <c r="E3036" s="370">
        <v>0</v>
      </c>
    </row>
    <row r="3037" spans="1:5">
      <c r="A3037" s="369" t="s">
        <v>5134</v>
      </c>
      <c r="B3037" s="366" t="s">
        <v>3938</v>
      </c>
      <c r="C3037" s="367" t="s">
        <v>732</v>
      </c>
      <c r="D3037" s="368">
        <v>202</v>
      </c>
      <c r="E3037" s="370">
        <v>0</v>
      </c>
    </row>
    <row r="3038" spans="1:5">
      <c r="A3038" s="369" t="s">
        <v>5135</v>
      </c>
      <c r="B3038" s="366" t="s">
        <v>3941</v>
      </c>
      <c r="C3038" s="367" t="s">
        <v>114</v>
      </c>
      <c r="D3038" s="368">
        <v>202</v>
      </c>
      <c r="E3038" s="370">
        <v>0</v>
      </c>
    </row>
    <row r="3039" spans="1:5">
      <c r="A3039" s="369" t="s">
        <v>5136</v>
      </c>
      <c r="B3039" s="366" t="s">
        <v>3958</v>
      </c>
      <c r="C3039" s="367" t="s">
        <v>239</v>
      </c>
      <c r="D3039" s="368">
        <v>183</v>
      </c>
      <c r="E3039" s="370">
        <v>0</v>
      </c>
    </row>
    <row r="3040" spans="1:5">
      <c r="A3040" s="369" t="s">
        <v>5137</v>
      </c>
      <c r="B3040" s="366" t="s">
        <v>4431</v>
      </c>
      <c r="C3040" s="367" t="s">
        <v>840</v>
      </c>
      <c r="D3040" s="368">
        <v>179.5</v>
      </c>
      <c r="E3040" s="370">
        <v>0</v>
      </c>
    </row>
    <row r="3041" spans="1:5">
      <c r="A3041" s="369" t="s">
        <v>5138</v>
      </c>
      <c r="B3041" s="366" t="s">
        <v>3181</v>
      </c>
      <c r="C3041" s="367" t="s">
        <v>634</v>
      </c>
      <c r="D3041" s="368">
        <v>178</v>
      </c>
      <c r="E3041" s="370">
        <v>0</v>
      </c>
    </row>
    <row r="3042" spans="1:5">
      <c r="A3042" s="369" t="s">
        <v>5139</v>
      </c>
      <c r="B3042" s="366" t="s">
        <v>3178</v>
      </c>
      <c r="C3042" s="367" t="s">
        <v>319</v>
      </c>
      <c r="D3042" s="368">
        <v>177</v>
      </c>
      <c r="E3042" s="370">
        <v>0</v>
      </c>
    </row>
    <row r="3043" spans="1:5">
      <c r="A3043" s="369" t="s">
        <v>5140</v>
      </c>
      <c r="B3043" s="366" t="s">
        <v>3947</v>
      </c>
      <c r="C3043" s="367" t="s">
        <v>227</v>
      </c>
      <c r="D3043" s="368">
        <v>174</v>
      </c>
      <c r="E3043" s="370">
        <v>0</v>
      </c>
    </row>
    <row r="3044" spans="1:5">
      <c r="A3044" s="369" t="s">
        <v>5141</v>
      </c>
      <c r="B3044" s="366" t="s">
        <v>3205</v>
      </c>
      <c r="C3044" s="367" t="s">
        <v>162</v>
      </c>
      <c r="D3044" s="368">
        <v>164</v>
      </c>
      <c r="E3044" s="370">
        <v>0</v>
      </c>
    </row>
    <row r="3045" spans="1:5">
      <c r="A3045" s="369" t="s">
        <v>5142</v>
      </c>
      <c r="B3045" s="366" t="s">
        <v>3945</v>
      </c>
      <c r="C3045" s="367" t="s">
        <v>110</v>
      </c>
      <c r="D3045" s="368">
        <v>164</v>
      </c>
      <c r="E3045" s="370">
        <v>0</v>
      </c>
    </row>
    <row r="3046" spans="1:5">
      <c r="A3046" s="369" t="s">
        <v>5143</v>
      </c>
      <c r="B3046" s="366" t="s">
        <v>3943</v>
      </c>
      <c r="C3046" s="367" t="s">
        <v>230</v>
      </c>
      <c r="D3046" s="368">
        <v>162</v>
      </c>
      <c r="E3046" s="370">
        <v>0</v>
      </c>
    </row>
    <row r="3047" spans="1:5">
      <c r="A3047" s="369" t="s">
        <v>5144</v>
      </c>
      <c r="B3047" s="366" t="s">
        <v>3949</v>
      </c>
      <c r="C3047" s="367" t="s">
        <v>840</v>
      </c>
      <c r="D3047" s="368">
        <v>160</v>
      </c>
      <c r="E3047" s="370">
        <v>0</v>
      </c>
    </row>
    <row r="3048" spans="1:5">
      <c r="A3048" s="369" t="s">
        <v>5145</v>
      </c>
      <c r="B3048" s="366" t="s">
        <v>3189</v>
      </c>
      <c r="C3048" s="367" t="s">
        <v>190</v>
      </c>
      <c r="D3048" s="368">
        <v>158</v>
      </c>
      <c r="E3048" s="370">
        <v>0</v>
      </c>
    </row>
    <row r="3049" spans="1:5">
      <c r="A3049" s="369" t="s">
        <v>5146</v>
      </c>
      <c r="B3049" s="366" t="s">
        <v>3953</v>
      </c>
      <c r="C3049" s="367" t="s">
        <v>119</v>
      </c>
      <c r="D3049" s="368">
        <v>158</v>
      </c>
      <c r="E3049" s="370">
        <v>0</v>
      </c>
    </row>
    <row r="3050" spans="1:5">
      <c r="A3050" s="369" t="s">
        <v>5147</v>
      </c>
      <c r="B3050" s="366" t="s">
        <v>3961</v>
      </c>
      <c r="C3050" s="367" t="s">
        <v>239</v>
      </c>
      <c r="D3050" s="368">
        <v>158</v>
      </c>
      <c r="E3050" s="370">
        <v>0</v>
      </c>
    </row>
    <row r="3051" spans="1:5">
      <c r="A3051" s="369" t="s">
        <v>5148</v>
      </c>
      <c r="B3051" s="366" t="s">
        <v>3973</v>
      </c>
      <c r="C3051" s="367" t="s">
        <v>1157</v>
      </c>
      <c r="D3051" s="368">
        <v>157.5</v>
      </c>
      <c r="E3051" s="370">
        <v>0</v>
      </c>
    </row>
    <row r="3052" spans="1:5">
      <c r="A3052" s="369" t="s">
        <v>5149</v>
      </c>
      <c r="B3052" s="366" t="s">
        <v>3211</v>
      </c>
      <c r="C3052" s="367" t="s">
        <v>292</v>
      </c>
      <c r="D3052" s="368">
        <v>152</v>
      </c>
      <c r="E3052" s="370">
        <v>0</v>
      </c>
    </row>
    <row r="3053" spans="1:5">
      <c r="A3053" s="369" t="s">
        <v>5150</v>
      </c>
      <c r="B3053" s="366" t="s">
        <v>3959</v>
      </c>
      <c r="C3053" s="367" t="s">
        <v>732</v>
      </c>
      <c r="D3053" s="368">
        <v>151</v>
      </c>
      <c r="E3053" s="370">
        <v>0</v>
      </c>
    </row>
    <row r="3054" spans="1:5">
      <c r="A3054" s="369" t="s">
        <v>5151</v>
      </c>
      <c r="B3054" s="366" t="s">
        <v>3951</v>
      </c>
      <c r="C3054" s="367" t="s">
        <v>329</v>
      </c>
      <c r="D3054" s="368">
        <v>150</v>
      </c>
      <c r="E3054" s="370">
        <v>0</v>
      </c>
    </row>
    <row r="3055" spans="1:5">
      <c r="A3055" s="369" t="s">
        <v>5152</v>
      </c>
      <c r="B3055" s="366" t="s">
        <v>3201</v>
      </c>
      <c r="C3055" s="367" t="s">
        <v>162</v>
      </c>
      <c r="D3055" s="368">
        <v>146</v>
      </c>
      <c r="E3055" s="370">
        <v>0</v>
      </c>
    </row>
    <row r="3056" spans="1:5">
      <c r="A3056" s="369" t="s">
        <v>5153</v>
      </c>
      <c r="B3056" s="366" t="s">
        <v>4432</v>
      </c>
      <c r="C3056" s="367" t="s">
        <v>4380</v>
      </c>
      <c r="D3056" s="368">
        <v>144.5</v>
      </c>
      <c r="E3056" s="370">
        <v>0</v>
      </c>
    </row>
    <row r="3057" spans="1:5">
      <c r="A3057" s="369" t="s">
        <v>5154</v>
      </c>
      <c r="B3057" s="366" t="s">
        <v>3182</v>
      </c>
      <c r="C3057" s="367" t="s">
        <v>190</v>
      </c>
      <c r="D3057" s="368">
        <v>144</v>
      </c>
      <c r="E3057" s="370">
        <v>0</v>
      </c>
    </row>
    <row r="3058" spans="1:5">
      <c r="A3058" s="369" t="s">
        <v>5155</v>
      </c>
      <c r="B3058" s="366" t="s">
        <v>3971</v>
      </c>
      <c r="C3058" s="367" t="s">
        <v>110</v>
      </c>
      <c r="D3058" s="368">
        <v>142</v>
      </c>
      <c r="E3058" s="370">
        <v>0</v>
      </c>
    </row>
    <row r="3059" spans="1:5">
      <c r="A3059" s="369" t="s">
        <v>5156</v>
      </c>
      <c r="B3059" s="366" t="s">
        <v>3972</v>
      </c>
      <c r="C3059" s="367" t="s">
        <v>160</v>
      </c>
      <c r="D3059" s="368">
        <v>138</v>
      </c>
      <c r="E3059" s="370">
        <v>0</v>
      </c>
    </row>
    <row r="3060" spans="1:5">
      <c r="A3060" s="369" t="s">
        <v>5157</v>
      </c>
      <c r="B3060" s="366" t="s">
        <v>3194</v>
      </c>
      <c r="C3060" s="367" t="s">
        <v>239</v>
      </c>
      <c r="D3060" s="368">
        <v>138</v>
      </c>
      <c r="E3060" s="370">
        <v>0</v>
      </c>
    </row>
    <row r="3061" spans="1:5">
      <c r="A3061" s="369" t="s">
        <v>5158</v>
      </c>
      <c r="B3061" s="366" t="s">
        <v>3197</v>
      </c>
      <c r="C3061" s="367" t="s">
        <v>123</v>
      </c>
      <c r="D3061" s="368">
        <v>130</v>
      </c>
      <c r="E3061" s="370">
        <v>0</v>
      </c>
    </row>
    <row r="3062" spans="1:5">
      <c r="A3062" s="369" t="s">
        <v>5159</v>
      </c>
      <c r="B3062" s="366" t="s">
        <v>3967</v>
      </c>
      <c r="C3062" s="367" t="s">
        <v>107</v>
      </c>
      <c r="D3062" s="368">
        <v>130</v>
      </c>
      <c r="E3062" s="370">
        <v>0</v>
      </c>
    </row>
    <row r="3063" spans="1:5">
      <c r="A3063" s="369" t="s">
        <v>5160</v>
      </c>
      <c r="B3063" s="366" t="s">
        <v>3955</v>
      </c>
      <c r="C3063" s="367" t="s">
        <v>107</v>
      </c>
      <c r="D3063" s="368">
        <v>130</v>
      </c>
      <c r="E3063" s="370">
        <v>0</v>
      </c>
    </row>
    <row r="3064" spans="1:5">
      <c r="A3064" s="369" t="s">
        <v>5161</v>
      </c>
      <c r="B3064" s="366" t="s">
        <v>3963</v>
      </c>
      <c r="C3064" s="367" t="s">
        <v>123</v>
      </c>
      <c r="D3064" s="368">
        <v>128</v>
      </c>
      <c r="E3064" s="370">
        <v>0</v>
      </c>
    </row>
    <row r="3065" spans="1:5">
      <c r="A3065" s="369" t="s">
        <v>5162</v>
      </c>
      <c r="B3065" s="366" t="s">
        <v>3213</v>
      </c>
      <c r="C3065" s="367" t="s">
        <v>1082</v>
      </c>
      <c r="D3065" s="368">
        <v>127</v>
      </c>
      <c r="E3065" s="370">
        <v>0</v>
      </c>
    </row>
    <row r="3066" spans="1:5">
      <c r="A3066" s="369" t="s">
        <v>5163</v>
      </c>
      <c r="B3066" s="366" t="s">
        <v>3185</v>
      </c>
      <c r="C3066" s="367" t="s">
        <v>103</v>
      </c>
      <c r="D3066" s="368">
        <v>127</v>
      </c>
      <c r="E3066" s="370">
        <v>0</v>
      </c>
    </row>
    <row r="3067" spans="1:5">
      <c r="A3067" s="369" t="s">
        <v>5164</v>
      </c>
      <c r="B3067" s="366" t="s">
        <v>3203</v>
      </c>
      <c r="C3067" s="367" t="s">
        <v>201</v>
      </c>
      <c r="D3067" s="368">
        <v>122</v>
      </c>
      <c r="E3067" s="370">
        <v>0</v>
      </c>
    </row>
    <row r="3068" spans="1:5">
      <c r="A3068" s="369" t="s">
        <v>5165</v>
      </c>
      <c r="B3068" s="366" t="s">
        <v>3196</v>
      </c>
      <c r="C3068" s="367" t="s">
        <v>147</v>
      </c>
      <c r="D3068" s="368">
        <v>121</v>
      </c>
      <c r="E3068" s="370">
        <v>0</v>
      </c>
    </row>
    <row r="3069" spans="1:5">
      <c r="A3069" s="369" t="s">
        <v>5166</v>
      </c>
      <c r="B3069" s="366" t="s">
        <v>3964</v>
      </c>
      <c r="C3069" s="367" t="s">
        <v>601</v>
      </c>
      <c r="D3069" s="368">
        <v>120</v>
      </c>
      <c r="E3069" s="370">
        <v>0</v>
      </c>
    </row>
    <row r="3070" spans="1:5">
      <c r="A3070" s="369" t="s">
        <v>5167</v>
      </c>
      <c r="B3070" s="366" t="s">
        <v>3191</v>
      </c>
      <c r="C3070" s="367" t="s">
        <v>222</v>
      </c>
      <c r="D3070" s="368">
        <v>120</v>
      </c>
      <c r="E3070" s="370">
        <v>0</v>
      </c>
    </row>
    <row r="3071" spans="1:5">
      <c r="A3071" s="369" t="s">
        <v>5168</v>
      </c>
      <c r="B3071" s="366" t="s">
        <v>3188</v>
      </c>
      <c r="C3071" s="367" t="s">
        <v>230</v>
      </c>
      <c r="D3071" s="368">
        <v>119</v>
      </c>
      <c r="E3071" s="370">
        <v>0</v>
      </c>
    </row>
    <row r="3072" spans="1:5">
      <c r="A3072" s="369" t="s">
        <v>5169</v>
      </c>
      <c r="B3072" s="366" t="s">
        <v>3193</v>
      </c>
      <c r="C3072" s="367" t="s">
        <v>329</v>
      </c>
      <c r="D3072" s="368">
        <v>115</v>
      </c>
      <c r="E3072" s="370">
        <v>0</v>
      </c>
    </row>
    <row r="3073" spans="1:5">
      <c r="A3073" s="369" t="s">
        <v>5170</v>
      </c>
      <c r="B3073" s="366" t="s">
        <v>3218</v>
      </c>
      <c r="C3073" s="367" t="s">
        <v>239</v>
      </c>
      <c r="D3073" s="368">
        <v>114</v>
      </c>
      <c r="E3073" s="370">
        <v>0</v>
      </c>
    </row>
    <row r="3074" spans="1:5">
      <c r="A3074" s="369" t="s">
        <v>5171</v>
      </c>
      <c r="B3074" s="366" t="s">
        <v>3985</v>
      </c>
      <c r="C3074" s="367" t="s">
        <v>239</v>
      </c>
      <c r="D3074" s="368">
        <v>114</v>
      </c>
      <c r="E3074" s="370">
        <v>0</v>
      </c>
    </row>
    <row r="3075" spans="1:5">
      <c r="A3075" s="369" t="s">
        <v>5172</v>
      </c>
      <c r="B3075" s="366" t="s">
        <v>3208</v>
      </c>
      <c r="C3075" s="367" t="s">
        <v>224</v>
      </c>
      <c r="D3075" s="368">
        <v>113</v>
      </c>
      <c r="E3075" s="370">
        <v>0</v>
      </c>
    </row>
    <row r="3076" spans="1:5">
      <c r="A3076" s="369" t="s">
        <v>5173</v>
      </c>
      <c r="B3076" s="366" t="s">
        <v>4433</v>
      </c>
      <c r="C3076" s="367" t="s">
        <v>329</v>
      </c>
      <c r="D3076" s="368">
        <v>112.5</v>
      </c>
      <c r="E3076" s="370">
        <v>0</v>
      </c>
    </row>
    <row r="3077" spans="1:5">
      <c r="A3077" s="369" t="s">
        <v>5174</v>
      </c>
      <c r="B3077" s="366" t="s">
        <v>3979</v>
      </c>
      <c r="C3077" s="367" t="s">
        <v>217</v>
      </c>
      <c r="D3077" s="368">
        <v>112</v>
      </c>
      <c r="E3077" s="370">
        <v>0</v>
      </c>
    </row>
    <row r="3078" spans="1:5">
      <c r="A3078" s="369" t="s">
        <v>5175</v>
      </c>
      <c r="B3078" s="366" t="s">
        <v>4434</v>
      </c>
      <c r="C3078" s="367" t="s">
        <v>239</v>
      </c>
      <c r="D3078" s="368">
        <v>111.5</v>
      </c>
      <c r="E3078" s="370">
        <v>0</v>
      </c>
    </row>
    <row r="3079" spans="1:5">
      <c r="A3079" s="369" t="s">
        <v>5176</v>
      </c>
      <c r="B3079" s="366" t="s">
        <v>3228</v>
      </c>
      <c r="C3079" s="367" t="s">
        <v>217</v>
      </c>
      <c r="D3079" s="368">
        <v>110</v>
      </c>
      <c r="E3079" s="370">
        <v>0</v>
      </c>
    </row>
    <row r="3080" spans="1:5">
      <c r="A3080" s="369" t="s">
        <v>5177</v>
      </c>
      <c r="B3080" s="366" t="s">
        <v>3216</v>
      </c>
      <c r="C3080" s="367" t="s">
        <v>1343</v>
      </c>
      <c r="D3080" s="368">
        <v>109</v>
      </c>
      <c r="E3080" s="370">
        <v>0</v>
      </c>
    </row>
    <row r="3081" spans="1:5">
      <c r="A3081" s="369" t="s">
        <v>5178</v>
      </c>
      <c r="B3081" s="366" t="s">
        <v>4010</v>
      </c>
      <c r="C3081" s="367" t="s">
        <v>119</v>
      </c>
      <c r="D3081" s="368">
        <v>108</v>
      </c>
      <c r="E3081" s="370">
        <v>0</v>
      </c>
    </row>
    <row r="3082" spans="1:5">
      <c r="A3082" s="369" t="s">
        <v>5179</v>
      </c>
      <c r="B3082" s="366" t="s">
        <v>3210</v>
      </c>
      <c r="C3082" s="367" t="s">
        <v>114</v>
      </c>
      <c r="D3082" s="368">
        <v>108</v>
      </c>
      <c r="E3082" s="370">
        <v>0</v>
      </c>
    </row>
    <row r="3083" spans="1:5">
      <c r="A3083" s="369" t="s">
        <v>5180</v>
      </c>
      <c r="B3083" s="366" t="s">
        <v>3231</v>
      </c>
      <c r="C3083" s="367" t="s">
        <v>123</v>
      </c>
      <c r="D3083" s="368">
        <v>106</v>
      </c>
      <c r="E3083" s="370">
        <v>0</v>
      </c>
    </row>
    <row r="3084" spans="1:5">
      <c r="A3084" s="369" t="s">
        <v>5181</v>
      </c>
      <c r="B3084" s="366" t="s">
        <v>3977</v>
      </c>
      <c r="C3084" s="367" t="s">
        <v>149</v>
      </c>
      <c r="D3084" s="368">
        <v>104</v>
      </c>
      <c r="E3084" s="370">
        <v>0</v>
      </c>
    </row>
    <row r="3085" spans="1:5">
      <c r="A3085" s="369" t="s">
        <v>5182</v>
      </c>
      <c r="B3085" s="366" t="s">
        <v>4000</v>
      </c>
      <c r="C3085" s="367" t="s">
        <v>344</v>
      </c>
      <c r="D3085" s="368">
        <v>100</v>
      </c>
      <c r="E3085" s="370">
        <v>0</v>
      </c>
    </row>
    <row r="3086" spans="1:5">
      <c r="A3086" s="369" t="s">
        <v>5183</v>
      </c>
      <c r="B3086" s="366" t="s">
        <v>3982</v>
      </c>
      <c r="C3086" s="367" t="s">
        <v>222</v>
      </c>
      <c r="D3086" s="368">
        <v>98</v>
      </c>
      <c r="E3086" s="370">
        <v>0</v>
      </c>
    </row>
    <row r="3087" spans="1:5">
      <c r="A3087" s="369" t="s">
        <v>5184</v>
      </c>
      <c r="B3087" s="366" t="s">
        <v>3220</v>
      </c>
      <c r="C3087" s="367" t="s">
        <v>319</v>
      </c>
      <c r="D3087" s="368">
        <v>98</v>
      </c>
      <c r="E3087" s="370">
        <v>0</v>
      </c>
    </row>
    <row r="3088" spans="1:5">
      <c r="A3088" s="369" t="s">
        <v>5185</v>
      </c>
      <c r="B3088" s="366" t="s">
        <v>3244</v>
      </c>
      <c r="C3088" s="367" t="s">
        <v>114</v>
      </c>
      <c r="D3088" s="368">
        <v>97</v>
      </c>
      <c r="E3088" s="370">
        <v>0</v>
      </c>
    </row>
    <row r="3089" spans="1:5">
      <c r="A3089" s="369" t="s">
        <v>5186</v>
      </c>
      <c r="B3089" s="366" t="s">
        <v>4014</v>
      </c>
      <c r="C3089" s="367" t="s">
        <v>840</v>
      </c>
      <c r="D3089" s="368">
        <v>96</v>
      </c>
      <c r="E3089" s="370">
        <v>0</v>
      </c>
    </row>
    <row r="3090" spans="1:5">
      <c r="A3090" s="369" t="s">
        <v>5187</v>
      </c>
      <c r="B3090" s="366" t="s">
        <v>3199</v>
      </c>
      <c r="C3090" s="367" t="s">
        <v>301</v>
      </c>
      <c r="D3090" s="368">
        <v>95</v>
      </c>
      <c r="E3090" s="370">
        <v>0</v>
      </c>
    </row>
    <row r="3091" spans="1:5">
      <c r="A3091" s="369" t="s">
        <v>5188</v>
      </c>
      <c r="B3091" s="366" t="s">
        <v>3996</v>
      </c>
      <c r="C3091" s="367" t="s">
        <v>114</v>
      </c>
      <c r="D3091" s="368">
        <v>94</v>
      </c>
      <c r="E3091" s="370">
        <v>0</v>
      </c>
    </row>
    <row r="3092" spans="1:5">
      <c r="A3092" s="369" t="s">
        <v>5189</v>
      </c>
      <c r="B3092" s="366" t="s">
        <v>3999</v>
      </c>
      <c r="C3092" s="367" t="s">
        <v>187</v>
      </c>
      <c r="D3092" s="368">
        <v>94</v>
      </c>
      <c r="E3092" s="370">
        <v>0</v>
      </c>
    </row>
    <row r="3093" spans="1:5">
      <c r="A3093" s="369" t="s">
        <v>5190</v>
      </c>
      <c r="B3093" s="366" t="s">
        <v>3234</v>
      </c>
      <c r="C3093" s="367" t="s">
        <v>239</v>
      </c>
      <c r="D3093" s="368">
        <v>94</v>
      </c>
      <c r="E3093" s="370">
        <v>0</v>
      </c>
    </row>
    <row r="3094" spans="1:5">
      <c r="A3094" s="369" t="s">
        <v>5191</v>
      </c>
      <c r="B3094" s="366" t="s">
        <v>4018</v>
      </c>
      <c r="C3094" s="367" t="s">
        <v>1293</v>
      </c>
      <c r="D3094" s="368">
        <v>88</v>
      </c>
      <c r="E3094" s="370">
        <v>0</v>
      </c>
    </row>
    <row r="3095" spans="1:5">
      <c r="A3095" s="369" t="s">
        <v>5192</v>
      </c>
      <c r="B3095" s="366" t="s">
        <v>3989</v>
      </c>
      <c r="C3095" s="367" t="s">
        <v>249</v>
      </c>
      <c r="D3095" s="368">
        <v>88</v>
      </c>
      <c r="E3095" s="370">
        <v>0</v>
      </c>
    </row>
    <row r="3096" spans="1:5">
      <c r="A3096" s="369" t="s">
        <v>5193</v>
      </c>
      <c r="B3096" s="366" t="s">
        <v>3224</v>
      </c>
      <c r="C3096" s="367" t="s">
        <v>239</v>
      </c>
      <c r="D3096" s="368">
        <v>86</v>
      </c>
      <c r="E3096" s="370">
        <v>0</v>
      </c>
    </row>
    <row r="3097" spans="1:5">
      <c r="A3097" s="369" t="s">
        <v>5194</v>
      </c>
      <c r="B3097" s="366" t="s">
        <v>3227</v>
      </c>
      <c r="C3097" s="367" t="s">
        <v>828</v>
      </c>
      <c r="D3097" s="368">
        <v>83</v>
      </c>
      <c r="E3097" s="370">
        <v>0</v>
      </c>
    </row>
    <row r="3098" spans="1:5">
      <c r="A3098" s="369" t="s">
        <v>5195</v>
      </c>
      <c r="B3098" s="366" t="s">
        <v>4022</v>
      </c>
      <c r="C3098" s="367" t="s">
        <v>344</v>
      </c>
      <c r="D3098" s="368">
        <v>82</v>
      </c>
      <c r="E3098" s="370">
        <v>0</v>
      </c>
    </row>
    <row r="3099" spans="1:5">
      <c r="A3099" s="369" t="s">
        <v>5196</v>
      </c>
      <c r="B3099" s="366" t="s">
        <v>3255</v>
      </c>
      <c r="C3099" s="367" t="s">
        <v>141</v>
      </c>
      <c r="D3099" s="368">
        <v>81</v>
      </c>
      <c r="E3099" s="370">
        <v>0</v>
      </c>
    </row>
    <row r="3100" spans="1:5">
      <c r="A3100" s="369" t="s">
        <v>5197</v>
      </c>
      <c r="B3100" s="366" t="s">
        <v>3281</v>
      </c>
      <c r="C3100" s="367" t="s">
        <v>497</v>
      </c>
      <c r="D3100" s="368">
        <v>80</v>
      </c>
      <c r="E3100" s="370">
        <v>0</v>
      </c>
    </row>
    <row r="3101" spans="1:5">
      <c r="A3101" s="369" t="s">
        <v>5198</v>
      </c>
      <c r="B3101" s="366" t="s">
        <v>3993</v>
      </c>
      <c r="C3101" s="367" t="s">
        <v>141</v>
      </c>
      <c r="D3101" s="368">
        <v>80</v>
      </c>
      <c r="E3101" s="370">
        <v>0</v>
      </c>
    </row>
    <row r="3102" spans="1:5">
      <c r="A3102" s="369" t="s">
        <v>5199</v>
      </c>
      <c r="B3102" s="366" t="s">
        <v>4091</v>
      </c>
      <c r="C3102" s="367" t="s">
        <v>131</v>
      </c>
      <c r="D3102" s="368">
        <v>79</v>
      </c>
      <c r="E3102" s="370">
        <v>0</v>
      </c>
    </row>
    <row r="3103" spans="1:5">
      <c r="A3103" s="369" t="s">
        <v>5200</v>
      </c>
      <c r="B3103" s="366" t="s">
        <v>3247</v>
      </c>
      <c r="C3103" s="367" t="s">
        <v>224</v>
      </c>
      <c r="D3103" s="368">
        <v>79</v>
      </c>
      <c r="E3103" s="370">
        <v>0</v>
      </c>
    </row>
    <row r="3104" spans="1:5">
      <c r="A3104" s="369" t="s">
        <v>5201</v>
      </c>
      <c r="B3104" s="366" t="s">
        <v>4435</v>
      </c>
      <c r="C3104" s="367" t="s">
        <v>227</v>
      </c>
      <c r="D3104" s="368">
        <v>74.5</v>
      </c>
      <c r="E3104" s="370">
        <v>0</v>
      </c>
    </row>
    <row r="3105" spans="1:5">
      <c r="A3105" s="369" t="s">
        <v>5202</v>
      </c>
      <c r="B3105" s="366" t="s">
        <v>3229</v>
      </c>
      <c r="C3105" s="367" t="s">
        <v>162</v>
      </c>
      <c r="D3105" s="368">
        <v>74</v>
      </c>
      <c r="E3105" s="370">
        <v>0</v>
      </c>
    </row>
    <row r="3106" spans="1:5">
      <c r="A3106" s="369" t="s">
        <v>5203</v>
      </c>
      <c r="B3106" s="366" t="s">
        <v>3282</v>
      </c>
      <c r="C3106" s="367" t="s">
        <v>224</v>
      </c>
      <c r="D3106" s="368">
        <v>74</v>
      </c>
      <c r="E3106" s="370">
        <v>0</v>
      </c>
    </row>
    <row r="3107" spans="1:5">
      <c r="A3107" s="369" t="s">
        <v>5204</v>
      </c>
      <c r="B3107" s="366" t="s">
        <v>3304</v>
      </c>
      <c r="C3107" s="367" t="s">
        <v>114</v>
      </c>
      <c r="D3107" s="368">
        <v>74</v>
      </c>
      <c r="E3107" s="370">
        <v>0</v>
      </c>
    </row>
    <row r="3108" spans="1:5">
      <c r="A3108" s="369" t="s">
        <v>5205</v>
      </c>
      <c r="B3108" s="366" t="s">
        <v>3254</v>
      </c>
      <c r="C3108" s="367" t="s">
        <v>520</v>
      </c>
      <c r="D3108" s="368">
        <v>73</v>
      </c>
      <c r="E3108" s="370">
        <v>0</v>
      </c>
    </row>
    <row r="3109" spans="1:5">
      <c r="A3109" s="369" t="s">
        <v>5206</v>
      </c>
      <c r="B3109" s="366" t="s">
        <v>3221</v>
      </c>
      <c r="C3109" s="367" t="s">
        <v>719</v>
      </c>
      <c r="D3109" s="368">
        <v>73</v>
      </c>
      <c r="E3109" s="370">
        <v>0</v>
      </c>
    </row>
    <row r="3110" spans="1:5">
      <c r="A3110" s="369" t="s">
        <v>5207</v>
      </c>
      <c r="B3110" s="366" t="s">
        <v>3308</v>
      </c>
      <c r="C3110" s="367" t="s">
        <v>4374</v>
      </c>
      <c r="D3110" s="368">
        <v>73</v>
      </c>
      <c r="E3110" s="370">
        <v>0</v>
      </c>
    </row>
    <row r="3111" spans="1:5">
      <c r="A3111" s="369" t="s">
        <v>5208</v>
      </c>
      <c r="B3111" s="366" t="s">
        <v>3250</v>
      </c>
      <c r="C3111" s="367" t="s">
        <v>147</v>
      </c>
      <c r="D3111" s="368">
        <v>72</v>
      </c>
      <c r="E3111" s="370">
        <v>0</v>
      </c>
    </row>
    <row r="3112" spans="1:5">
      <c r="A3112" s="369" t="s">
        <v>5209</v>
      </c>
      <c r="B3112" s="366" t="s">
        <v>3268</v>
      </c>
      <c r="C3112" s="367" t="s">
        <v>116</v>
      </c>
      <c r="D3112" s="368">
        <v>72</v>
      </c>
      <c r="E3112" s="370">
        <v>0</v>
      </c>
    </row>
    <row r="3113" spans="1:5">
      <c r="A3113" s="369" t="s">
        <v>5210</v>
      </c>
      <c r="B3113" s="366" t="s">
        <v>3230</v>
      </c>
      <c r="C3113" s="367" t="s">
        <v>961</v>
      </c>
      <c r="D3113" s="368">
        <v>71</v>
      </c>
      <c r="E3113" s="370">
        <v>0</v>
      </c>
    </row>
    <row r="3114" spans="1:5">
      <c r="A3114" s="369" t="s">
        <v>5211</v>
      </c>
      <c r="B3114" s="366" t="s">
        <v>3236</v>
      </c>
      <c r="C3114" s="367" t="s">
        <v>119</v>
      </c>
      <c r="D3114" s="368">
        <v>71</v>
      </c>
      <c r="E3114" s="370">
        <v>0</v>
      </c>
    </row>
    <row r="3115" spans="1:5">
      <c r="A3115" s="369" t="s">
        <v>5212</v>
      </c>
      <c r="B3115" s="366" t="s">
        <v>3239</v>
      </c>
      <c r="C3115" s="367" t="s">
        <v>123</v>
      </c>
      <c r="D3115" s="368">
        <v>70</v>
      </c>
      <c r="E3115" s="370">
        <v>0</v>
      </c>
    </row>
    <row r="3116" spans="1:5">
      <c r="A3116" s="369" t="s">
        <v>5213</v>
      </c>
      <c r="B3116" s="366" t="s">
        <v>3306</v>
      </c>
      <c r="C3116" s="367" t="s">
        <v>4377</v>
      </c>
      <c r="D3116" s="368">
        <v>70</v>
      </c>
      <c r="E3116" s="370">
        <v>0</v>
      </c>
    </row>
    <row r="3117" spans="1:5">
      <c r="A3117" s="369" t="s">
        <v>5214</v>
      </c>
      <c r="B3117" s="366" t="s">
        <v>3251</v>
      </c>
      <c r="C3117" s="367" t="s">
        <v>520</v>
      </c>
      <c r="D3117" s="368">
        <v>68</v>
      </c>
      <c r="E3117" s="370">
        <v>0</v>
      </c>
    </row>
    <row r="3118" spans="1:5">
      <c r="A3118" s="369" t="s">
        <v>5215</v>
      </c>
      <c r="B3118" s="366" t="s">
        <v>4033</v>
      </c>
      <c r="C3118" s="367" t="s">
        <v>162</v>
      </c>
      <c r="D3118" s="368">
        <v>68</v>
      </c>
      <c r="E3118" s="370">
        <v>0</v>
      </c>
    </row>
    <row r="3119" spans="1:5">
      <c r="A3119" s="369" t="s">
        <v>5216</v>
      </c>
      <c r="B3119" s="366" t="s">
        <v>3249</v>
      </c>
      <c r="C3119" s="367" t="s">
        <v>329</v>
      </c>
      <c r="D3119" s="368">
        <v>68</v>
      </c>
      <c r="E3119" s="370">
        <v>0</v>
      </c>
    </row>
    <row r="3120" spans="1:5">
      <c r="A3120" s="369" t="s">
        <v>5217</v>
      </c>
      <c r="B3120" s="366" t="s">
        <v>4037</v>
      </c>
      <c r="C3120" s="367" t="s">
        <v>840</v>
      </c>
      <c r="D3120" s="368">
        <v>66</v>
      </c>
      <c r="E3120" s="370">
        <v>0</v>
      </c>
    </row>
    <row r="3121" spans="1:5">
      <c r="A3121" s="369" t="s">
        <v>5218</v>
      </c>
      <c r="B3121" s="366" t="s">
        <v>3258</v>
      </c>
      <c r="C3121" s="367" t="s">
        <v>119</v>
      </c>
      <c r="D3121" s="368">
        <v>65</v>
      </c>
      <c r="E3121" s="370">
        <v>0</v>
      </c>
    </row>
    <row r="3122" spans="1:5">
      <c r="A3122" s="369" t="s">
        <v>5219</v>
      </c>
      <c r="B3122" s="366" t="s">
        <v>4049</v>
      </c>
      <c r="C3122" s="367" t="s">
        <v>334</v>
      </c>
      <c r="D3122" s="368">
        <v>64</v>
      </c>
      <c r="E3122" s="370">
        <v>0</v>
      </c>
    </row>
    <row r="3123" spans="1:5">
      <c r="A3123" s="369" t="s">
        <v>5220</v>
      </c>
      <c r="B3123" s="366" t="s">
        <v>3295</v>
      </c>
      <c r="C3123" s="367" t="s">
        <v>4377</v>
      </c>
      <c r="D3123" s="368">
        <v>64</v>
      </c>
      <c r="E3123" s="370">
        <v>0</v>
      </c>
    </row>
    <row r="3124" spans="1:5">
      <c r="A3124" s="369" t="s">
        <v>5221</v>
      </c>
      <c r="B3124" s="366" t="s">
        <v>3241</v>
      </c>
      <c r="C3124" s="367" t="s">
        <v>145</v>
      </c>
      <c r="D3124" s="368">
        <v>63</v>
      </c>
      <c r="E3124" s="370">
        <v>0</v>
      </c>
    </row>
    <row r="3125" spans="1:5">
      <c r="A3125" s="369" t="s">
        <v>5222</v>
      </c>
      <c r="B3125" s="366" t="s">
        <v>3319</v>
      </c>
      <c r="C3125" s="367" t="s">
        <v>222</v>
      </c>
      <c r="D3125" s="368">
        <v>62</v>
      </c>
      <c r="E3125" s="370">
        <v>0</v>
      </c>
    </row>
    <row r="3126" spans="1:5">
      <c r="A3126" s="369" t="s">
        <v>5223</v>
      </c>
      <c r="B3126" s="366" t="s">
        <v>3263</v>
      </c>
      <c r="C3126" s="367" t="s">
        <v>147</v>
      </c>
      <c r="D3126" s="368">
        <v>62</v>
      </c>
      <c r="E3126" s="370">
        <v>0</v>
      </c>
    </row>
    <row r="3127" spans="1:5">
      <c r="A3127" s="369" t="s">
        <v>5224</v>
      </c>
      <c r="B3127" s="366" t="s">
        <v>4046</v>
      </c>
      <c r="C3127" s="367" t="s">
        <v>227</v>
      </c>
      <c r="D3127" s="368">
        <v>60</v>
      </c>
      <c r="E3127" s="370">
        <v>0</v>
      </c>
    </row>
    <row r="3128" spans="1:5">
      <c r="A3128" s="369" t="s">
        <v>5225</v>
      </c>
      <c r="B3128" s="366" t="s">
        <v>4062</v>
      </c>
      <c r="C3128" s="367" t="s">
        <v>205</v>
      </c>
      <c r="D3128" s="368">
        <v>58</v>
      </c>
      <c r="E3128" s="370">
        <v>0</v>
      </c>
    </row>
    <row r="3129" spans="1:5">
      <c r="A3129" s="369" t="s">
        <v>5226</v>
      </c>
      <c r="B3129" s="366" t="s">
        <v>3246</v>
      </c>
      <c r="C3129" s="367" t="s">
        <v>139</v>
      </c>
      <c r="D3129" s="368">
        <v>58</v>
      </c>
      <c r="E3129" s="370">
        <v>0</v>
      </c>
    </row>
    <row r="3130" spans="1:5">
      <c r="A3130" s="369" t="s">
        <v>5227</v>
      </c>
      <c r="B3130" s="366" t="s">
        <v>4054</v>
      </c>
      <c r="C3130" s="367" t="s">
        <v>249</v>
      </c>
      <c r="D3130" s="368">
        <v>58</v>
      </c>
      <c r="E3130" s="370">
        <v>0</v>
      </c>
    </row>
    <row r="3131" spans="1:5">
      <c r="A3131" s="369" t="s">
        <v>5228</v>
      </c>
      <c r="B3131" s="366" t="s">
        <v>3270</v>
      </c>
      <c r="C3131" s="367" t="s">
        <v>147</v>
      </c>
      <c r="D3131" s="368">
        <v>58</v>
      </c>
      <c r="E3131" s="370">
        <v>0</v>
      </c>
    </row>
    <row r="3132" spans="1:5">
      <c r="A3132" s="369" t="s">
        <v>5229</v>
      </c>
      <c r="B3132" s="366" t="s">
        <v>4066</v>
      </c>
      <c r="C3132" s="367" t="s">
        <v>121</v>
      </c>
      <c r="D3132" s="368">
        <v>56</v>
      </c>
      <c r="E3132" s="370">
        <v>0</v>
      </c>
    </row>
    <row r="3133" spans="1:5">
      <c r="A3133" s="369" t="s">
        <v>5230</v>
      </c>
      <c r="B3133" s="366" t="s">
        <v>3318</v>
      </c>
      <c r="C3133" s="367" t="s">
        <v>217</v>
      </c>
      <c r="D3133" s="368">
        <v>56</v>
      </c>
      <c r="E3133" s="370">
        <v>0</v>
      </c>
    </row>
    <row r="3134" spans="1:5">
      <c r="A3134" s="369" t="s">
        <v>5231</v>
      </c>
      <c r="B3134" s="366" t="s">
        <v>3312</v>
      </c>
      <c r="C3134" s="367" t="s">
        <v>523</v>
      </c>
      <c r="D3134" s="368">
        <v>55</v>
      </c>
      <c r="E3134" s="370">
        <v>0</v>
      </c>
    </row>
    <row r="3135" spans="1:5">
      <c r="A3135" s="369" t="s">
        <v>5232</v>
      </c>
      <c r="B3135" s="366" t="s">
        <v>3242</v>
      </c>
      <c r="C3135" s="367" t="s">
        <v>961</v>
      </c>
      <c r="D3135" s="368">
        <v>55</v>
      </c>
      <c r="E3135" s="370">
        <v>0</v>
      </c>
    </row>
    <row r="3136" spans="1:5">
      <c r="A3136" s="369" t="s">
        <v>5233</v>
      </c>
      <c r="B3136" s="366" t="s">
        <v>4040</v>
      </c>
      <c r="C3136" s="367" t="s">
        <v>103</v>
      </c>
      <c r="D3136" s="368">
        <v>54</v>
      </c>
      <c r="E3136" s="370">
        <v>0</v>
      </c>
    </row>
    <row r="3137" spans="1:5">
      <c r="A3137" s="369" t="s">
        <v>5234</v>
      </c>
      <c r="B3137" s="366" t="s">
        <v>3273</v>
      </c>
      <c r="C3137" s="367" t="s">
        <v>3274</v>
      </c>
      <c r="D3137" s="368">
        <v>53</v>
      </c>
      <c r="E3137" s="370">
        <v>0</v>
      </c>
    </row>
    <row r="3138" spans="1:5">
      <c r="A3138" s="369" t="s">
        <v>5235</v>
      </c>
      <c r="B3138" s="366" t="s">
        <v>3313</v>
      </c>
      <c r="C3138" s="367" t="s">
        <v>160</v>
      </c>
      <c r="D3138" s="368">
        <v>52</v>
      </c>
      <c r="E3138" s="370">
        <v>0</v>
      </c>
    </row>
    <row r="3139" spans="1:5">
      <c r="A3139" s="369" t="s">
        <v>5236</v>
      </c>
      <c r="B3139" s="366" t="s">
        <v>4076</v>
      </c>
      <c r="C3139" s="367" t="s">
        <v>103</v>
      </c>
      <c r="D3139" s="368">
        <v>52</v>
      </c>
      <c r="E3139" s="370">
        <v>0</v>
      </c>
    </row>
    <row r="3140" spans="1:5">
      <c r="A3140" s="369" t="s">
        <v>5237</v>
      </c>
      <c r="B3140" s="366" t="s">
        <v>4044</v>
      </c>
      <c r="C3140" s="367" t="s">
        <v>174</v>
      </c>
      <c r="D3140" s="368">
        <v>52</v>
      </c>
      <c r="E3140" s="370">
        <v>0</v>
      </c>
    </row>
    <row r="3141" spans="1:5">
      <c r="A3141" s="369" t="s">
        <v>5238</v>
      </c>
      <c r="B3141" s="366" t="s">
        <v>4074</v>
      </c>
      <c r="C3141" s="367" t="s">
        <v>4369</v>
      </c>
      <c r="D3141" s="368">
        <v>52</v>
      </c>
      <c r="E3141" s="370">
        <v>0</v>
      </c>
    </row>
    <row r="3142" spans="1:5">
      <c r="A3142" s="369" t="s">
        <v>5239</v>
      </c>
      <c r="B3142" s="366" t="s">
        <v>4436</v>
      </c>
      <c r="C3142" s="367" t="s">
        <v>851</v>
      </c>
      <c r="D3142" s="368">
        <v>50</v>
      </c>
      <c r="E3142" s="370">
        <v>0</v>
      </c>
    </row>
    <row r="3143" spans="1:5">
      <c r="A3143" s="369" t="s">
        <v>5240</v>
      </c>
      <c r="B3143" s="366" t="s">
        <v>3293</v>
      </c>
      <c r="C3143" s="367" t="s">
        <v>217</v>
      </c>
      <c r="D3143" s="368">
        <v>50</v>
      </c>
      <c r="E3143" s="370">
        <v>0</v>
      </c>
    </row>
    <row r="3144" spans="1:5">
      <c r="A3144" s="369" t="s">
        <v>5241</v>
      </c>
      <c r="B3144" s="366" t="s">
        <v>4437</v>
      </c>
      <c r="C3144" s="367" t="s">
        <v>114</v>
      </c>
      <c r="D3144" s="368">
        <v>50</v>
      </c>
      <c r="E3144" s="370">
        <v>0</v>
      </c>
    </row>
    <row r="3145" spans="1:5">
      <c r="A3145" s="369" t="s">
        <v>5242</v>
      </c>
      <c r="B3145" s="366" t="s">
        <v>4438</v>
      </c>
      <c r="C3145" s="367" t="s">
        <v>1229</v>
      </c>
      <c r="D3145" s="368">
        <v>50</v>
      </c>
      <c r="E3145" s="370">
        <v>0</v>
      </c>
    </row>
    <row r="3146" spans="1:5">
      <c r="A3146" s="369" t="s">
        <v>5243</v>
      </c>
      <c r="B3146" s="366" t="s">
        <v>4052</v>
      </c>
      <c r="C3146" s="367" t="s">
        <v>249</v>
      </c>
      <c r="D3146" s="368">
        <v>50</v>
      </c>
      <c r="E3146" s="370">
        <v>0</v>
      </c>
    </row>
    <row r="3147" spans="1:5">
      <c r="A3147" s="369" t="s">
        <v>5244</v>
      </c>
      <c r="B3147" s="366" t="s">
        <v>4078</v>
      </c>
      <c r="C3147" s="367" t="s">
        <v>107</v>
      </c>
      <c r="D3147" s="368">
        <v>50</v>
      </c>
      <c r="E3147" s="370">
        <v>0</v>
      </c>
    </row>
    <row r="3148" spans="1:5">
      <c r="A3148" s="369" t="s">
        <v>5245</v>
      </c>
      <c r="B3148" s="366" t="s">
        <v>3284</v>
      </c>
      <c r="C3148" s="367" t="s">
        <v>961</v>
      </c>
      <c r="D3148" s="368">
        <v>49</v>
      </c>
      <c r="E3148" s="370">
        <v>0</v>
      </c>
    </row>
    <row r="3149" spans="1:5">
      <c r="A3149" s="369" t="s">
        <v>5246</v>
      </c>
      <c r="B3149" s="366" t="s">
        <v>4055</v>
      </c>
      <c r="C3149" s="367" t="s">
        <v>668</v>
      </c>
      <c r="D3149" s="368">
        <v>48</v>
      </c>
      <c r="E3149" s="370">
        <v>0</v>
      </c>
    </row>
    <row r="3150" spans="1:5">
      <c r="A3150" s="369" t="s">
        <v>5247</v>
      </c>
      <c r="B3150" s="366" t="s">
        <v>3331</v>
      </c>
      <c r="C3150" s="367" t="s">
        <v>139</v>
      </c>
      <c r="D3150" s="368">
        <v>48</v>
      </c>
      <c r="E3150" s="370">
        <v>0</v>
      </c>
    </row>
    <row r="3151" spans="1:5">
      <c r="A3151" s="369" t="s">
        <v>5248</v>
      </c>
      <c r="B3151" s="366" t="s">
        <v>3299</v>
      </c>
      <c r="C3151" s="367" t="s">
        <v>334</v>
      </c>
      <c r="D3151" s="368">
        <v>47</v>
      </c>
      <c r="E3151" s="370">
        <v>0</v>
      </c>
    </row>
    <row r="3152" spans="1:5">
      <c r="A3152" s="369" t="s">
        <v>5249</v>
      </c>
      <c r="B3152" s="366" t="s">
        <v>4060</v>
      </c>
      <c r="C3152" s="367" t="s">
        <v>464</v>
      </c>
      <c r="D3152" s="368">
        <v>46</v>
      </c>
      <c r="E3152" s="370">
        <v>0</v>
      </c>
    </row>
    <row r="3153" spans="1:5">
      <c r="A3153" s="369" t="s">
        <v>5250</v>
      </c>
      <c r="B3153" s="366" t="s">
        <v>3316</v>
      </c>
      <c r="C3153" s="367" t="s">
        <v>961</v>
      </c>
      <c r="D3153" s="368">
        <v>46</v>
      </c>
      <c r="E3153" s="370">
        <v>0</v>
      </c>
    </row>
    <row r="3154" spans="1:5">
      <c r="A3154" s="369" t="s">
        <v>5251</v>
      </c>
      <c r="B3154" s="366" t="s">
        <v>3314</v>
      </c>
      <c r="C3154" s="367" t="s">
        <v>530</v>
      </c>
      <c r="D3154" s="368">
        <v>45</v>
      </c>
      <c r="E3154" s="370">
        <v>0</v>
      </c>
    </row>
    <row r="3155" spans="1:5">
      <c r="A3155" s="369" t="s">
        <v>5252</v>
      </c>
      <c r="B3155" s="366" t="s">
        <v>3321</v>
      </c>
      <c r="C3155" s="367" t="s">
        <v>224</v>
      </c>
      <c r="D3155" s="368">
        <v>44</v>
      </c>
      <c r="E3155" s="370">
        <v>0</v>
      </c>
    </row>
    <row r="3156" spans="1:5">
      <c r="A3156" s="369" t="s">
        <v>5253</v>
      </c>
      <c r="B3156" s="366" t="s">
        <v>3278</v>
      </c>
      <c r="C3156" s="367" t="s">
        <v>840</v>
      </c>
      <c r="D3156" s="368">
        <v>44</v>
      </c>
      <c r="E3156" s="370">
        <v>0</v>
      </c>
    </row>
    <row r="3157" spans="1:5">
      <c r="A3157" s="369" t="s">
        <v>5254</v>
      </c>
      <c r="B3157" s="366" t="s">
        <v>3309</v>
      </c>
      <c r="C3157" s="367" t="s">
        <v>966</v>
      </c>
      <c r="D3157" s="368">
        <v>44</v>
      </c>
      <c r="E3157" s="370">
        <v>0</v>
      </c>
    </row>
    <row r="3158" spans="1:5">
      <c r="A3158" s="369" t="s">
        <v>5255</v>
      </c>
      <c r="B3158" s="366" t="s">
        <v>4071</v>
      </c>
      <c r="C3158" s="367" t="s">
        <v>239</v>
      </c>
      <c r="D3158" s="368">
        <v>44</v>
      </c>
      <c r="E3158" s="370">
        <v>0</v>
      </c>
    </row>
    <row r="3159" spans="1:5">
      <c r="A3159" s="369" t="s">
        <v>5256</v>
      </c>
      <c r="B3159" s="366" t="s">
        <v>3301</v>
      </c>
      <c r="C3159" s="367" t="s">
        <v>147</v>
      </c>
      <c r="D3159" s="368">
        <v>43</v>
      </c>
      <c r="E3159" s="370">
        <v>0</v>
      </c>
    </row>
    <row r="3160" spans="1:5">
      <c r="A3160" s="369" t="s">
        <v>5257</v>
      </c>
      <c r="B3160" s="366" t="s">
        <v>4241</v>
      </c>
      <c r="C3160" s="367" t="s">
        <v>753</v>
      </c>
      <c r="D3160" s="368">
        <v>43</v>
      </c>
      <c r="E3160" s="370">
        <v>0</v>
      </c>
    </row>
    <row r="3161" spans="1:5">
      <c r="A3161" s="369" t="s">
        <v>5258</v>
      </c>
      <c r="B3161" s="366" t="s">
        <v>3370</v>
      </c>
      <c r="C3161" s="367" t="s">
        <v>119</v>
      </c>
      <c r="D3161" s="368">
        <v>43</v>
      </c>
      <c r="E3161" s="370">
        <v>0</v>
      </c>
    </row>
    <row r="3162" spans="1:5">
      <c r="A3162" s="369" t="s">
        <v>5259</v>
      </c>
      <c r="B3162" s="366" t="s">
        <v>4083</v>
      </c>
      <c r="C3162" s="367" t="s">
        <v>127</v>
      </c>
      <c r="D3162" s="368">
        <v>42</v>
      </c>
      <c r="E3162" s="370">
        <v>0</v>
      </c>
    </row>
    <row r="3163" spans="1:5">
      <c r="A3163" s="369" t="s">
        <v>5260</v>
      </c>
      <c r="B3163" s="366" t="s">
        <v>3350</v>
      </c>
      <c r="C3163" s="367" t="s">
        <v>217</v>
      </c>
      <c r="D3163" s="368">
        <v>42</v>
      </c>
      <c r="E3163" s="370">
        <v>0</v>
      </c>
    </row>
    <row r="3164" spans="1:5">
      <c r="A3164" s="369" t="s">
        <v>5261</v>
      </c>
      <c r="B3164" s="366" t="s">
        <v>4119</v>
      </c>
      <c r="C3164" s="367" t="s">
        <v>205</v>
      </c>
      <c r="D3164" s="368">
        <v>42</v>
      </c>
      <c r="E3164" s="370">
        <v>0</v>
      </c>
    </row>
    <row r="3165" spans="1:5">
      <c r="A3165" s="369" t="s">
        <v>5262</v>
      </c>
      <c r="B3165" s="366" t="s">
        <v>3378</v>
      </c>
      <c r="C3165" s="367" t="s">
        <v>139</v>
      </c>
      <c r="D3165" s="368">
        <v>40</v>
      </c>
      <c r="E3165" s="370">
        <v>0</v>
      </c>
    </row>
    <row r="3166" spans="1:5">
      <c r="A3166" s="369" t="s">
        <v>5263</v>
      </c>
      <c r="B3166" s="366" t="s">
        <v>4090</v>
      </c>
      <c r="C3166" s="367" t="s">
        <v>181</v>
      </c>
      <c r="D3166" s="368">
        <v>40</v>
      </c>
      <c r="E3166" s="370">
        <v>0</v>
      </c>
    </row>
    <row r="3167" spans="1:5">
      <c r="A3167" s="369" t="s">
        <v>5264</v>
      </c>
      <c r="B3167" s="366" t="s">
        <v>3358</v>
      </c>
      <c r="C3167" s="367" t="s">
        <v>174</v>
      </c>
      <c r="D3167" s="368">
        <v>40</v>
      </c>
      <c r="E3167" s="370">
        <v>0</v>
      </c>
    </row>
    <row r="3168" spans="1:5">
      <c r="A3168" s="369" t="s">
        <v>5265</v>
      </c>
      <c r="B3168" s="366" t="s">
        <v>3325</v>
      </c>
      <c r="C3168" s="367" t="s">
        <v>145</v>
      </c>
      <c r="D3168" s="368">
        <v>39</v>
      </c>
      <c r="E3168" s="370">
        <v>0</v>
      </c>
    </row>
    <row r="3169" spans="1:5">
      <c r="A3169" s="369" t="s">
        <v>5266</v>
      </c>
      <c r="B3169" s="366" t="s">
        <v>4098</v>
      </c>
      <c r="C3169" s="367" t="s">
        <v>230</v>
      </c>
      <c r="D3169" s="368">
        <v>38</v>
      </c>
      <c r="E3169" s="370">
        <v>0</v>
      </c>
    </row>
    <row r="3170" spans="1:5">
      <c r="A3170" s="369" t="s">
        <v>5267</v>
      </c>
      <c r="B3170" s="366" t="s">
        <v>4100</v>
      </c>
      <c r="C3170" s="367" t="s">
        <v>160</v>
      </c>
      <c r="D3170" s="368">
        <v>38</v>
      </c>
      <c r="E3170" s="370">
        <v>0</v>
      </c>
    </row>
    <row r="3171" spans="1:5">
      <c r="A3171" s="369" t="s">
        <v>5268</v>
      </c>
      <c r="B3171" s="366" t="s">
        <v>3329</v>
      </c>
      <c r="C3171" s="367" t="s">
        <v>464</v>
      </c>
      <c r="D3171" s="368">
        <v>38</v>
      </c>
      <c r="E3171" s="370">
        <v>0</v>
      </c>
    </row>
    <row r="3172" spans="1:5">
      <c r="A3172" s="369" t="s">
        <v>5269</v>
      </c>
      <c r="B3172" s="366" t="s">
        <v>4439</v>
      </c>
      <c r="C3172" s="367" t="s">
        <v>851</v>
      </c>
      <c r="D3172" s="368">
        <v>37.5</v>
      </c>
      <c r="E3172" s="370">
        <v>0</v>
      </c>
    </row>
    <row r="3173" spans="1:5">
      <c r="A3173" s="369" t="s">
        <v>5270</v>
      </c>
      <c r="B3173" s="366" t="s">
        <v>4440</v>
      </c>
      <c r="C3173" s="367" t="s">
        <v>110</v>
      </c>
      <c r="D3173" s="368">
        <v>37.5</v>
      </c>
      <c r="E3173" s="370">
        <v>0</v>
      </c>
    </row>
    <row r="3174" spans="1:5">
      <c r="A3174" s="369" t="s">
        <v>5271</v>
      </c>
      <c r="B3174" s="366" t="s">
        <v>4441</v>
      </c>
      <c r="C3174" s="367" t="s">
        <v>851</v>
      </c>
      <c r="D3174" s="368">
        <v>37.5</v>
      </c>
      <c r="E3174" s="370">
        <v>0</v>
      </c>
    </row>
    <row r="3175" spans="1:5">
      <c r="A3175" s="369" t="s">
        <v>5272</v>
      </c>
      <c r="B3175" s="366" t="s">
        <v>3327</v>
      </c>
      <c r="C3175" s="367" t="s">
        <v>145</v>
      </c>
      <c r="D3175" s="368">
        <v>37</v>
      </c>
      <c r="E3175" s="370">
        <v>0</v>
      </c>
    </row>
    <row r="3176" spans="1:5">
      <c r="A3176" s="369" t="s">
        <v>5273</v>
      </c>
      <c r="B3176" s="366" t="s">
        <v>4104</v>
      </c>
      <c r="C3176" s="367" t="s">
        <v>224</v>
      </c>
      <c r="D3176" s="368">
        <v>36</v>
      </c>
      <c r="E3176" s="370">
        <v>0</v>
      </c>
    </row>
    <row r="3177" spans="1:5">
      <c r="A3177" s="369" t="s">
        <v>5274</v>
      </c>
      <c r="B3177" s="366" t="s">
        <v>4107</v>
      </c>
      <c r="C3177" s="367" t="s">
        <v>103</v>
      </c>
      <c r="D3177" s="368">
        <v>36</v>
      </c>
      <c r="E3177" s="370">
        <v>0</v>
      </c>
    </row>
    <row r="3178" spans="1:5">
      <c r="A3178" s="369" t="s">
        <v>5275</v>
      </c>
      <c r="B3178" s="366" t="s">
        <v>4138</v>
      </c>
      <c r="C3178" s="367" t="s">
        <v>679</v>
      </c>
      <c r="D3178" s="368">
        <v>36</v>
      </c>
      <c r="E3178" s="370">
        <v>0</v>
      </c>
    </row>
    <row r="3179" spans="1:5">
      <c r="A3179" s="369" t="s">
        <v>5276</v>
      </c>
      <c r="B3179" s="366" t="s">
        <v>4139</v>
      </c>
      <c r="C3179" s="367" t="s">
        <v>679</v>
      </c>
      <c r="D3179" s="368">
        <v>36</v>
      </c>
      <c r="E3179" s="370">
        <v>0</v>
      </c>
    </row>
    <row r="3180" spans="1:5">
      <c r="A3180" s="369" t="s">
        <v>5277</v>
      </c>
      <c r="B3180" s="366" t="s">
        <v>3376</v>
      </c>
      <c r="C3180" s="367" t="s">
        <v>196</v>
      </c>
      <c r="D3180" s="368">
        <v>35</v>
      </c>
      <c r="E3180" s="370">
        <v>0</v>
      </c>
    </row>
    <row r="3181" spans="1:5">
      <c r="A3181" s="369" t="s">
        <v>5278</v>
      </c>
      <c r="B3181" s="366" t="s">
        <v>3336</v>
      </c>
      <c r="C3181" s="367" t="s">
        <v>4374</v>
      </c>
      <c r="D3181" s="368">
        <v>35</v>
      </c>
      <c r="E3181" s="370">
        <v>0</v>
      </c>
    </row>
    <row r="3182" spans="1:5">
      <c r="A3182" s="369" t="s">
        <v>5279</v>
      </c>
      <c r="B3182" s="366" t="s">
        <v>4442</v>
      </c>
      <c r="C3182" s="367" t="s">
        <v>131</v>
      </c>
      <c r="D3182" s="368">
        <v>35</v>
      </c>
      <c r="E3182" s="370">
        <v>0</v>
      </c>
    </row>
    <row r="3183" spans="1:5">
      <c r="A3183" s="369" t="s">
        <v>5280</v>
      </c>
      <c r="B3183" s="366" t="s">
        <v>3361</v>
      </c>
      <c r="C3183" s="367" t="s">
        <v>201</v>
      </c>
      <c r="D3183" s="368">
        <v>35</v>
      </c>
      <c r="E3183" s="370">
        <v>0</v>
      </c>
    </row>
    <row r="3184" spans="1:5">
      <c r="A3184" s="369" t="s">
        <v>5281</v>
      </c>
      <c r="B3184" s="366" t="s">
        <v>3419</v>
      </c>
      <c r="C3184" s="367" t="s">
        <v>1333</v>
      </c>
      <c r="D3184" s="368">
        <v>33</v>
      </c>
      <c r="E3184" s="370">
        <v>0</v>
      </c>
    </row>
    <row r="3185" spans="1:5">
      <c r="A3185" s="369" t="s">
        <v>5282</v>
      </c>
      <c r="B3185" s="366" t="s">
        <v>3342</v>
      </c>
      <c r="C3185" s="367" t="s">
        <v>121</v>
      </c>
      <c r="D3185" s="368">
        <v>33</v>
      </c>
      <c r="E3185" s="370">
        <v>0</v>
      </c>
    </row>
    <row r="3186" spans="1:5">
      <c r="A3186" s="369" t="s">
        <v>5283</v>
      </c>
      <c r="B3186" s="366" t="s">
        <v>3345</v>
      </c>
      <c r="C3186" s="367" t="s">
        <v>311</v>
      </c>
      <c r="D3186" s="368">
        <v>32</v>
      </c>
      <c r="E3186" s="370">
        <v>0</v>
      </c>
    </row>
    <row r="3187" spans="1:5">
      <c r="A3187" s="369" t="s">
        <v>5284</v>
      </c>
      <c r="B3187" s="366" t="s">
        <v>4121</v>
      </c>
      <c r="C3187" s="367" t="s">
        <v>190</v>
      </c>
      <c r="D3187" s="368">
        <v>32</v>
      </c>
      <c r="E3187" s="370">
        <v>0</v>
      </c>
    </row>
    <row r="3188" spans="1:5">
      <c r="A3188" s="369" t="s">
        <v>5285</v>
      </c>
      <c r="B3188" s="366" t="s">
        <v>4122</v>
      </c>
      <c r="C3188" s="367" t="s">
        <v>679</v>
      </c>
      <c r="D3188" s="368">
        <v>32</v>
      </c>
      <c r="E3188" s="370">
        <v>0</v>
      </c>
    </row>
    <row r="3189" spans="1:5">
      <c r="A3189" s="369" t="s">
        <v>5286</v>
      </c>
      <c r="B3189" s="366" t="s">
        <v>3382</v>
      </c>
      <c r="C3189" s="367" t="s">
        <v>139</v>
      </c>
      <c r="D3189" s="368">
        <v>32</v>
      </c>
      <c r="E3189" s="370">
        <v>0</v>
      </c>
    </row>
    <row r="3190" spans="1:5">
      <c r="A3190" s="369" t="s">
        <v>5287</v>
      </c>
      <c r="B3190" s="366" t="s">
        <v>3367</v>
      </c>
      <c r="C3190" s="367" t="s">
        <v>224</v>
      </c>
      <c r="D3190" s="368">
        <v>31</v>
      </c>
      <c r="E3190" s="370">
        <v>0</v>
      </c>
    </row>
    <row r="3191" spans="1:5">
      <c r="A3191" s="369" t="s">
        <v>5288</v>
      </c>
      <c r="B3191" s="366" t="s">
        <v>4125</v>
      </c>
      <c r="C3191" s="367" t="s">
        <v>840</v>
      </c>
      <c r="D3191" s="368">
        <v>30</v>
      </c>
      <c r="E3191" s="370">
        <v>0</v>
      </c>
    </row>
    <row r="3192" spans="1:5">
      <c r="A3192" s="369" t="s">
        <v>5289</v>
      </c>
      <c r="B3192" s="366" t="s">
        <v>4130</v>
      </c>
      <c r="C3192" s="367" t="s">
        <v>243</v>
      </c>
      <c r="D3192" s="368">
        <v>30</v>
      </c>
      <c r="E3192" s="370">
        <v>0</v>
      </c>
    </row>
    <row r="3193" spans="1:5">
      <c r="A3193" s="369" t="s">
        <v>5290</v>
      </c>
      <c r="B3193" s="366" t="s">
        <v>3352</v>
      </c>
      <c r="C3193" s="367" t="s">
        <v>3353</v>
      </c>
      <c r="D3193" s="368">
        <v>30</v>
      </c>
      <c r="E3193" s="370">
        <v>0</v>
      </c>
    </row>
    <row r="3194" spans="1:5">
      <c r="A3194" s="369" t="s">
        <v>5291</v>
      </c>
      <c r="B3194" s="366" t="s">
        <v>4114</v>
      </c>
      <c r="C3194" s="367" t="s">
        <v>344</v>
      </c>
      <c r="D3194" s="368">
        <v>30</v>
      </c>
      <c r="E3194" s="370">
        <v>0</v>
      </c>
    </row>
    <row r="3195" spans="1:5">
      <c r="A3195" s="369" t="s">
        <v>5292</v>
      </c>
      <c r="B3195" s="366" t="s">
        <v>3442</v>
      </c>
      <c r="C3195" s="367" t="s">
        <v>121</v>
      </c>
      <c r="D3195" s="368">
        <v>30</v>
      </c>
      <c r="E3195" s="370">
        <v>0</v>
      </c>
    </row>
    <row r="3196" spans="1:5">
      <c r="A3196" s="369" t="s">
        <v>5293</v>
      </c>
      <c r="B3196" s="366" t="s">
        <v>3355</v>
      </c>
      <c r="C3196" s="367" t="s">
        <v>484</v>
      </c>
      <c r="D3196" s="368">
        <v>30</v>
      </c>
      <c r="E3196" s="370">
        <v>0</v>
      </c>
    </row>
    <row r="3197" spans="1:5">
      <c r="A3197" s="369" t="s">
        <v>5294</v>
      </c>
      <c r="B3197" s="366" t="s">
        <v>3409</v>
      </c>
      <c r="C3197" s="367" t="s">
        <v>139</v>
      </c>
      <c r="D3197" s="368">
        <v>30</v>
      </c>
      <c r="E3197" s="370">
        <v>0</v>
      </c>
    </row>
    <row r="3198" spans="1:5">
      <c r="A3198" s="369" t="s">
        <v>5295</v>
      </c>
      <c r="B3198" s="366" t="s">
        <v>4127</v>
      </c>
      <c r="C3198" s="367" t="s">
        <v>224</v>
      </c>
      <c r="D3198" s="368">
        <v>30</v>
      </c>
      <c r="E3198" s="370">
        <v>0</v>
      </c>
    </row>
    <row r="3199" spans="1:5">
      <c r="A3199" s="369" t="s">
        <v>5296</v>
      </c>
      <c r="B3199" s="366" t="s">
        <v>3371</v>
      </c>
      <c r="C3199" s="367" t="s">
        <v>201</v>
      </c>
      <c r="D3199" s="368">
        <v>30</v>
      </c>
      <c r="E3199" s="370">
        <v>0</v>
      </c>
    </row>
    <row r="3200" spans="1:5">
      <c r="A3200" s="369" t="s">
        <v>5297</v>
      </c>
      <c r="B3200" s="366" t="s">
        <v>3384</v>
      </c>
      <c r="C3200" s="367" t="s">
        <v>334</v>
      </c>
      <c r="D3200" s="368">
        <v>29</v>
      </c>
      <c r="E3200" s="370">
        <v>0</v>
      </c>
    </row>
    <row r="3201" spans="1:5">
      <c r="A3201" s="369" t="s">
        <v>5298</v>
      </c>
      <c r="B3201" s="366" t="s">
        <v>3528</v>
      </c>
      <c r="C3201" s="367" t="s">
        <v>205</v>
      </c>
      <c r="D3201" s="368">
        <v>29</v>
      </c>
      <c r="E3201" s="370">
        <v>0</v>
      </c>
    </row>
    <row r="3202" spans="1:5">
      <c r="A3202" s="369" t="s">
        <v>5299</v>
      </c>
      <c r="B3202" s="366" t="s">
        <v>3389</v>
      </c>
      <c r="C3202" s="367" t="s">
        <v>224</v>
      </c>
      <c r="D3202" s="368">
        <v>28</v>
      </c>
      <c r="E3202" s="370">
        <v>0</v>
      </c>
    </row>
    <row r="3203" spans="1:5">
      <c r="A3203" s="369" t="s">
        <v>5300</v>
      </c>
      <c r="B3203" s="366" t="s">
        <v>4134</v>
      </c>
      <c r="C3203" s="367" t="s">
        <v>101</v>
      </c>
      <c r="D3203" s="368">
        <v>28</v>
      </c>
      <c r="E3203" s="370">
        <v>0</v>
      </c>
    </row>
    <row r="3204" spans="1:5">
      <c r="A3204" s="369" t="s">
        <v>5301</v>
      </c>
      <c r="B3204" s="366" t="s">
        <v>3429</v>
      </c>
      <c r="C3204" s="367" t="s">
        <v>196</v>
      </c>
      <c r="D3204" s="368">
        <v>28</v>
      </c>
      <c r="E3204" s="370">
        <v>0</v>
      </c>
    </row>
    <row r="3205" spans="1:5">
      <c r="A3205" s="369" t="s">
        <v>5302</v>
      </c>
      <c r="B3205" s="366" t="s">
        <v>3396</v>
      </c>
      <c r="C3205" s="367" t="s">
        <v>187</v>
      </c>
      <c r="D3205" s="368">
        <v>28</v>
      </c>
      <c r="E3205" s="370">
        <v>0</v>
      </c>
    </row>
    <row r="3206" spans="1:5">
      <c r="A3206" s="369" t="s">
        <v>5303</v>
      </c>
      <c r="B3206" s="366" t="s">
        <v>3394</v>
      </c>
      <c r="C3206" s="367" t="s">
        <v>520</v>
      </c>
      <c r="D3206" s="368">
        <v>27</v>
      </c>
      <c r="E3206" s="370">
        <v>0</v>
      </c>
    </row>
    <row r="3207" spans="1:5">
      <c r="A3207" s="369" t="s">
        <v>5304</v>
      </c>
      <c r="B3207" s="366" t="s">
        <v>3366</v>
      </c>
      <c r="C3207" s="367" t="s">
        <v>201</v>
      </c>
      <c r="D3207" s="368">
        <v>27</v>
      </c>
      <c r="E3207" s="370">
        <v>0</v>
      </c>
    </row>
    <row r="3208" spans="1:5">
      <c r="A3208" s="369" t="s">
        <v>5305</v>
      </c>
      <c r="B3208" s="366" t="s">
        <v>3407</v>
      </c>
      <c r="C3208" s="367" t="s">
        <v>542</v>
      </c>
      <c r="D3208" s="368">
        <v>27</v>
      </c>
      <c r="E3208" s="370">
        <v>0</v>
      </c>
    </row>
    <row r="3209" spans="1:5">
      <c r="A3209" s="369" t="s">
        <v>5306</v>
      </c>
      <c r="B3209" s="366" t="s">
        <v>4173</v>
      </c>
      <c r="C3209" s="367" t="s">
        <v>205</v>
      </c>
      <c r="D3209" s="368">
        <v>26</v>
      </c>
      <c r="E3209" s="370">
        <v>0</v>
      </c>
    </row>
    <row r="3210" spans="1:5">
      <c r="A3210" s="369" t="s">
        <v>5307</v>
      </c>
      <c r="B3210" s="366" t="s">
        <v>3369</v>
      </c>
      <c r="C3210" s="367" t="s">
        <v>217</v>
      </c>
      <c r="D3210" s="368">
        <v>26</v>
      </c>
      <c r="E3210" s="370">
        <v>0</v>
      </c>
    </row>
    <row r="3211" spans="1:5">
      <c r="A3211" s="369" t="s">
        <v>5308</v>
      </c>
      <c r="B3211" s="366" t="s">
        <v>3380</v>
      </c>
      <c r="C3211" s="367" t="s">
        <v>961</v>
      </c>
      <c r="D3211" s="368">
        <v>26</v>
      </c>
      <c r="E3211" s="370">
        <v>0</v>
      </c>
    </row>
    <row r="3212" spans="1:5">
      <c r="A3212" s="369" t="s">
        <v>5309</v>
      </c>
      <c r="B3212" s="366" t="s">
        <v>3392</v>
      </c>
      <c r="C3212" s="367" t="s">
        <v>145</v>
      </c>
      <c r="D3212" s="368">
        <v>25</v>
      </c>
      <c r="E3212" s="370">
        <v>0</v>
      </c>
    </row>
    <row r="3213" spans="1:5">
      <c r="A3213" s="369" t="s">
        <v>5310</v>
      </c>
      <c r="B3213" s="366" t="s">
        <v>4443</v>
      </c>
      <c r="C3213" s="367" t="s">
        <v>131</v>
      </c>
      <c r="D3213" s="368">
        <v>25</v>
      </c>
      <c r="E3213" s="370">
        <v>0</v>
      </c>
    </row>
    <row r="3214" spans="1:5">
      <c r="A3214" s="369" t="s">
        <v>5311</v>
      </c>
      <c r="B3214" s="366" t="s">
        <v>4444</v>
      </c>
      <c r="C3214" s="367" t="s">
        <v>114</v>
      </c>
      <c r="D3214" s="368">
        <v>25</v>
      </c>
      <c r="E3214" s="370">
        <v>0</v>
      </c>
    </row>
    <row r="3215" spans="1:5">
      <c r="A3215" s="369" t="s">
        <v>5312</v>
      </c>
      <c r="B3215" s="366" t="s">
        <v>4445</v>
      </c>
      <c r="C3215" s="367" t="s">
        <v>227</v>
      </c>
      <c r="D3215" s="368">
        <v>25</v>
      </c>
      <c r="E3215" s="370">
        <v>0</v>
      </c>
    </row>
    <row r="3216" spans="1:5">
      <c r="A3216" s="369" t="s">
        <v>5313</v>
      </c>
      <c r="B3216" s="366" t="s">
        <v>3375</v>
      </c>
      <c r="C3216" s="367" t="s">
        <v>840</v>
      </c>
      <c r="D3216" s="368">
        <v>24</v>
      </c>
      <c r="E3216" s="370">
        <v>0</v>
      </c>
    </row>
    <row r="3217" spans="1:5">
      <c r="A3217" s="369" t="s">
        <v>5314</v>
      </c>
      <c r="B3217" s="366" t="s">
        <v>4142</v>
      </c>
      <c r="C3217" s="367" t="s">
        <v>668</v>
      </c>
      <c r="D3217" s="368">
        <v>24</v>
      </c>
      <c r="E3217" s="370">
        <v>0</v>
      </c>
    </row>
    <row r="3218" spans="1:5">
      <c r="A3218" s="369" t="s">
        <v>5315</v>
      </c>
      <c r="B3218" s="366" t="s">
        <v>3415</v>
      </c>
      <c r="C3218" s="367" t="s">
        <v>405</v>
      </c>
      <c r="D3218" s="368">
        <v>24</v>
      </c>
      <c r="E3218" s="370">
        <v>0</v>
      </c>
    </row>
    <row r="3219" spans="1:5">
      <c r="A3219" s="369" t="s">
        <v>5316</v>
      </c>
      <c r="B3219" s="366" t="s">
        <v>4146</v>
      </c>
      <c r="C3219" s="367" t="s">
        <v>537</v>
      </c>
      <c r="D3219" s="368">
        <v>24</v>
      </c>
      <c r="E3219" s="370">
        <v>0</v>
      </c>
    </row>
    <row r="3220" spans="1:5">
      <c r="A3220" s="369" t="s">
        <v>5317</v>
      </c>
      <c r="B3220" s="366" t="s">
        <v>3420</v>
      </c>
      <c r="C3220" s="367" t="s">
        <v>381</v>
      </c>
      <c r="D3220" s="368">
        <v>24</v>
      </c>
      <c r="E3220" s="370">
        <v>0</v>
      </c>
    </row>
    <row r="3221" spans="1:5">
      <c r="A3221" s="369" t="s">
        <v>5318</v>
      </c>
      <c r="B3221" s="366" t="s">
        <v>3421</v>
      </c>
      <c r="C3221" s="367" t="s">
        <v>381</v>
      </c>
      <c r="D3221" s="368">
        <v>23</v>
      </c>
      <c r="E3221" s="370">
        <v>0</v>
      </c>
    </row>
    <row r="3222" spans="1:5">
      <c r="A3222" s="369" t="s">
        <v>5319</v>
      </c>
      <c r="B3222" s="366" t="s">
        <v>4150</v>
      </c>
      <c r="C3222" s="367" t="s">
        <v>679</v>
      </c>
      <c r="D3222" s="368">
        <v>22</v>
      </c>
      <c r="E3222" s="370">
        <v>0</v>
      </c>
    </row>
    <row r="3223" spans="1:5">
      <c r="A3223" s="369" t="s">
        <v>5320</v>
      </c>
      <c r="B3223" s="366" t="s">
        <v>3416</v>
      </c>
      <c r="C3223" s="367" t="s">
        <v>668</v>
      </c>
      <c r="D3223" s="368">
        <v>22</v>
      </c>
      <c r="E3223" s="370">
        <v>0</v>
      </c>
    </row>
    <row r="3224" spans="1:5">
      <c r="A3224" s="369" t="s">
        <v>5321</v>
      </c>
      <c r="B3224" s="366" t="s">
        <v>4152</v>
      </c>
      <c r="C3224" s="367" t="s">
        <v>4369</v>
      </c>
      <c r="D3224" s="368">
        <v>22</v>
      </c>
      <c r="E3224" s="370">
        <v>0</v>
      </c>
    </row>
    <row r="3225" spans="1:5">
      <c r="A3225" s="369" t="s">
        <v>5322</v>
      </c>
      <c r="B3225" s="366" t="s">
        <v>3499</v>
      </c>
      <c r="C3225" s="367" t="s">
        <v>568</v>
      </c>
      <c r="D3225" s="368">
        <v>21</v>
      </c>
      <c r="E3225" s="370">
        <v>0</v>
      </c>
    </row>
    <row r="3226" spans="1:5">
      <c r="A3226" s="369" t="s">
        <v>5323</v>
      </c>
      <c r="B3226" s="366" t="s">
        <v>4188</v>
      </c>
      <c r="C3226" s="367" t="s">
        <v>388</v>
      </c>
      <c r="D3226" s="368">
        <v>20</v>
      </c>
      <c r="E3226" s="370">
        <v>0</v>
      </c>
    </row>
    <row r="3227" spans="1:5">
      <c r="A3227" s="369" t="s">
        <v>5324</v>
      </c>
      <c r="B3227" s="366" t="s">
        <v>4160</v>
      </c>
      <c r="C3227" s="367" t="s">
        <v>373</v>
      </c>
      <c r="D3227" s="368">
        <v>20</v>
      </c>
      <c r="E3227" s="370">
        <v>0</v>
      </c>
    </row>
    <row r="3228" spans="1:5">
      <c r="A3228" s="369" t="s">
        <v>5325</v>
      </c>
      <c r="B3228" s="366" t="s">
        <v>4154</v>
      </c>
      <c r="C3228" s="367" t="s">
        <v>1176</v>
      </c>
      <c r="D3228" s="368">
        <v>20</v>
      </c>
      <c r="E3228" s="370">
        <v>0</v>
      </c>
    </row>
    <row r="3229" spans="1:5">
      <c r="A3229" s="369" t="s">
        <v>5326</v>
      </c>
      <c r="B3229" s="366" t="s">
        <v>3410</v>
      </c>
      <c r="C3229" s="367" t="s">
        <v>121</v>
      </c>
      <c r="D3229" s="368">
        <v>20</v>
      </c>
      <c r="E3229" s="370">
        <v>0</v>
      </c>
    </row>
    <row r="3230" spans="1:5">
      <c r="A3230" s="369" t="s">
        <v>5327</v>
      </c>
      <c r="B3230" s="366" t="s">
        <v>4156</v>
      </c>
      <c r="C3230" s="367" t="s">
        <v>634</v>
      </c>
      <c r="D3230" s="368">
        <v>20</v>
      </c>
      <c r="E3230" s="370">
        <v>0</v>
      </c>
    </row>
    <row r="3231" spans="1:5">
      <c r="A3231" s="369" t="s">
        <v>5328</v>
      </c>
      <c r="B3231" s="366" t="s">
        <v>3465</v>
      </c>
      <c r="C3231" s="367" t="s">
        <v>858</v>
      </c>
      <c r="D3231" s="368">
        <v>20</v>
      </c>
      <c r="E3231" s="370">
        <v>0</v>
      </c>
    </row>
    <row r="3232" spans="1:5">
      <c r="A3232" s="369" t="s">
        <v>5329</v>
      </c>
      <c r="B3232" s="366" t="s">
        <v>3423</v>
      </c>
      <c r="C3232" s="367" t="s">
        <v>101</v>
      </c>
      <c r="D3232" s="368">
        <v>20</v>
      </c>
      <c r="E3232" s="370">
        <v>0</v>
      </c>
    </row>
    <row r="3233" spans="1:5">
      <c r="A3233" s="369" t="s">
        <v>5330</v>
      </c>
      <c r="B3233" s="366" t="s">
        <v>3437</v>
      </c>
      <c r="C3233" s="367" t="s">
        <v>224</v>
      </c>
      <c r="D3233" s="368">
        <v>19</v>
      </c>
      <c r="E3233" s="370">
        <v>0</v>
      </c>
    </row>
    <row r="3234" spans="1:5">
      <c r="A3234" s="369" t="s">
        <v>5331</v>
      </c>
      <c r="B3234" s="366" t="s">
        <v>3521</v>
      </c>
      <c r="C3234" s="367" t="s">
        <v>205</v>
      </c>
      <c r="D3234" s="368">
        <v>19</v>
      </c>
      <c r="E3234" s="370">
        <v>0</v>
      </c>
    </row>
    <row r="3235" spans="1:5">
      <c r="A3235" s="369" t="s">
        <v>5332</v>
      </c>
      <c r="B3235" s="366" t="s">
        <v>3418</v>
      </c>
      <c r="C3235" s="367" t="s">
        <v>125</v>
      </c>
      <c r="D3235" s="368">
        <v>19</v>
      </c>
      <c r="E3235" s="370">
        <v>0</v>
      </c>
    </row>
    <row r="3236" spans="1:5">
      <c r="A3236" s="369" t="s">
        <v>5333</v>
      </c>
      <c r="B3236" s="366" t="s">
        <v>3544</v>
      </c>
      <c r="C3236" s="367" t="s">
        <v>287</v>
      </c>
      <c r="D3236" s="368">
        <v>19</v>
      </c>
      <c r="E3236" s="370">
        <v>0</v>
      </c>
    </row>
    <row r="3237" spans="1:5">
      <c r="A3237" s="369" t="s">
        <v>5334</v>
      </c>
      <c r="B3237" s="366" t="s">
        <v>3489</v>
      </c>
      <c r="C3237" s="367" t="s">
        <v>224</v>
      </c>
      <c r="D3237" s="368">
        <v>18</v>
      </c>
      <c r="E3237" s="370">
        <v>0</v>
      </c>
    </row>
    <row r="3238" spans="1:5">
      <c r="A3238" s="369" t="s">
        <v>5335</v>
      </c>
      <c r="B3238" s="366" t="s">
        <v>3485</v>
      </c>
      <c r="C3238" s="367" t="s">
        <v>97</v>
      </c>
      <c r="D3238" s="368">
        <v>18</v>
      </c>
      <c r="E3238" s="370">
        <v>0</v>
      </c>
    </row>
    <row r="3239" spans="1:5">
      <c r="A3239" s="369" t="s">
        <v>5336</v>
      </c>
      <c r="B3239" s="366" t="s">
        <v>3454</v>
      </c>
      <c r="C3239" s="367" t="s">
        <v>717</v>
      </c>
      <c r="D3239" s="368">
        <v>17</v>
      </c>
      <c r="E3239" s="370">
        <v>0</v>
      </c>
    </row>
    <row r="3240" spans="1:5">
      <c r="A3240" s="369" t="s">
        <v>5337</v>
      </c>
      <c r="B3240" s="366" t="s">
        <v>3456</v>
      </c>
      <c r="C3240" s="367" t="s">
        <v>97</v>
      </c>
      <c r="D3240" s="368">
        <v>17</v>
      </c>
      <c r="E3240" s="370">
        <v>0</v>
      </c>
    </row>
    <row r="3241" spans="1:5">
      <c r="A3241" s="369" t="s">
        <v>5338</v>
      </c>
      <c r="B3241" s="366" t="s">
        <v>3459</v>
      </c>
      <c r="C3241" s="367" t="s">
        <v>475</v>
      </c>
      <c r="D3241" s="368">
        <v>17</v>
      </c>
      <c r="E3241" s="370">
        <v>0</v>
      </c>
    </row>
    <row r="3242" spans="1:5">
      <c r="A3242" s="369" t="s">
        <v>5339</v>
      </c>
      <c r="B3242" s="366" t="s">
        <v>3483</v>
      </c>
      <c r="C3242" s="367" t="s">
        <v>224</v>
      </c>
      <c r="D3242" s="368">
        <v>17</v>
      </c>
      <c r="E3242" s="370">
        <v>0</v>
      </c>
    </row>
    <row r="3243" spans="1:5">
      <c r="A3243" s="369" t="s">
        <v>5340</v>
      </c>
      <c r="B3243" s="366" t="s">
        <v>3542</v>
      </c>
      <c r="C3243" s="367" t="s">
        <v>2736</v>
      </c>
      <c r="D3243" s="368">
        <v>17</v>
      </c>
      <c r="E3243" s="370">
        <v>0</v>
      </c>
    </row>
    <row r="3244" spans="1:5">
      <c r="A3244" s="369" t="s">
        <v>5341</v>
      </c>
      <c r="B3244" s="366" t="s">
        <v>3461</v>
      </c>
      <c r="C3244" s="367" t="s">
        <v>207</v>
      </c>
      <c r="D3244" s="368">
        <v>17</v>
      </c>
      <c r="E3244" s="370">
        <v>0</v>
      </c>
    </row>
    <row r="3245" spans="1:5">
      <c r="A3245" s="369" t="s">
        <v>5342</v>
      </c>
      <c r="B3245" s="366" t="s">
        <v>3448</v>
      </c>
      <c r="C3245" s="367" t="s">
        <v>475</v>
      </c>
      <c r="D3245" s="368">
        <v>17</v>
      </c>
      <c r="E3245" s="370">
        <v>0</v>
      </c>
    </row>
    <row r="3246" spans="1:5">
      <c r="A3246" s="369" t="s">
        <v>5343</v>
      </c>
      <c r="B3246" s="366" t="s">
        <v>3462</v>
      </c>
      <c r="C3246" s="367" t="s">
        <v>542</v>
      </c>
      <c r="D3246" s="368">
        <v>17</v>
      </c>
      <c r="E3246" s="370">
        <v>0</v>
      </c>
    </row>
    <row r="3247" spans="1:5">
      <c r="A3247" s="369" t="s">
        <v>5344</v>
      </c>
      <c r="B3247" s="366" t="s">
        <v>3440</v>
      </c>
      <c r="C3247" s="367" t="s">
        <v>840</v>
      </c>
      <c r="D3247" s="368">
        <v>16</v>
      </c>
      <c r="E3247" s="370">
        <v>0</v>
      </c>
    </row>
    <row r="3248" spans="1:5">
      <c r="A3248" s="369" t="s">
        <v>5345</v>
      </c>
      <c r="B3248" s="366" t="s">
        <v>4171</v>
      </c>
      <c r="C3248" s="367" t="s">
        <v>227</v>
      </c>
      <c r="D3248" s="368">
        <v>16</v>
      </c>
      <c r="E3248" s="370">
        <v>0</v>
      </c>
    </row>
    <row r="3249" spans="1:5">
      <c r="A3249" s="369" t="s">
        <v>5346</v>
      </c>
      <c r="B3249" s="366" t="s">
        <v>3439</v>
      </c>
      <c r="C3249" s="367" t="s">
        <v>112</v>
      </c>
      <c r="D3249" s="368">
        <v>15</v>
      </c>
      <c r="E3249" s="370">
        <v>0</v>
      </c>
    </row>
    <row r="3250" spans="1:5">
      <c r="A3250" s="369" t="s">
        <v>5347</v>
      </c>
      <c r="B3250" s="366" t="s">
        <v>3472</v>
      </c>
      <c r="C3250" s="367" t="s">
        <v>222</v>
      </c>
      <c r="D3250" s="368">
        <v>15</v>
      </c>
      <c r="E3250" s="370">
        <v>0</v>
      </c>
    </row>
    <row r="3251" spans="1:5">
      <c r="A3251" s="369" t="s">
        <v>5348</v>
      </c>
      <c r="B3251" s="366" t="s">
        <v>3469</v>
      </c>
      <c r="C3251" s="367" t="s">
        <v>217</v>
      </c>
      <c r="D3251" s="368">
        <v>14</v>
      </c>
      <c r="E3251" s="370">
        <v>0</v>
      </c>
    </row>
    <row r="3252" spans="1:5">
      <c r="A3252" s="369" t="s">
        <v>5349</v>
      </c>
      <c r="B3252" s="366" t="s">
        <v>3445</v>
      </c>
      <c r="C3252" s="367" t="s">
        <v>217</v>
      </c>
      <c r="D3252" s="368">
        <v>14</v>
      </c>
      <c r="E3252" s="370">
        <v>0</v>
      </c>
    </row>
    <row r="3253" spans="1:5">
      <c r="A3253" s="369" t="s">
        <v>5350</v>
      </c>
      <c r="B3253" s="366" t="s">
        <v>3481</v>
      </c>
      <c r="C3253" s="367" t="s">
        <v>840</v>
      </c>
      <c r="D3253" s="368">
        <v>14</v>
      </c>
      <c r="E3253" s="370">
        <v>0</v>
      </c>
    </row>
    <row r="3254" spans="1:5">
      <c r="A3254" s="369" t="s">
        <v>5351</v>
      </c>
      <c r="B3254" s="366" t="s">
        <v>4181</v>
      </c>
      <c r="C3254" s="367" t="s">
        <v>145</v>
      </c>
      <c r="D3254" s="368">
        <v>12</v>
      </c>
      <c r="E3254" s="370">
        <v>0</v>
      </c>
    </row>
    <row r="3255" spans="1:5">
      <c r="A3255" s="369" t="s">
        <v>5352</v>
      </c>
      <c r="B3255" s="366" t="s">
        <v>3480</v>
      </c>
      <c r="C3255" s="367" t="s">
        <v>145</v>
      </c>
      <c r="D3255" s="368">
        <v>12</v>
      </c>
      <c r="E3255" s="370">
        <v>0</v>
      </c>
    </row>
    <row r="3256" spans="1:5">
      <c r="A3256" s="369" t="s">
        <v>5353</v>
      </c>
      <c r="B3256" s="366" t="s">
        <v>3491</v>
      </c>
      <c r="C3256" s="367" t="s">
        <v>714</v>
      </c>
      <c r="D3256" s="368">
        <v>12</v>
      </c>
      <c r="E3256" s="370">
        <v>0</v>
      </c>
    </row>
    <row r="3257" spans="1:5">
      <c r="A3257" s="369" t="s">
        <v>5354</v>
      </c>
      <c r="B3257" s="366" t="s">
        <v>3501</v>
      </c>
      <c r="C3257" s="367" t="s">
        <v>634</v>
      </c>
      <c r="D3257" s="368">
        <v>11</v>
      </c>
      <c r="E3257" s="370">
        <v>0</v>
      </c>
    </row>
    <row r="3258" spans="1:5">
      <c r="A3258" s="369" t="s">
        <v>5355</v>
      </c>
      <c r="B3258" s="366" t="s">
        <v>4189</v>
      </c>
      <c r="C3258" s="367" t="s">
        <v>577</v>
      </c>
      <c r="D3258" s="368">
        <v>10</v>
      </c>
      <c r="E3258" s="370">
        <v>0</v>
      </c>
    </row>
    <row r="3259" spans="1:5">
      <c r="A3259" s="369" t="s">
        <v>5356</v>
      </c>
      <c r="B3259" s="366" t="s">
        <v>3507</v>
      </c>
      <c r="C3259" s="367" t="s">
        <v>565</v>
      </c>
      <c r="D3259" s="368">
        <v>10</v>
      </c>
      <c r="E3259" s="370">
        <v>0</v>
      </c>
    </row>
    <row r="3260" spans="1:5">
      <c r="A3260" s="369" t="s">
        <v>5357</v>
      </c>
      <c r="B3260" s="366" t="s">
        <v>4191</v>
      </c>
      <c r="C3260" s="367" t="s">
        <v>162</v>
      </c>
      <c r="D3260" s="368">
        <v>10</v>
      </c>
      <c r="E3260" s="370">
        <v>0</v>
      </c>
    </row>
    <row r="3261" spans="1:5">
      <c r="A3261" s="369" t="s">
        <v>5358</v>
      </c>
      <c r="B3261" s="366" t="s">
        <v>3508</v>
      </c>
      <c r="C3261" s="367" t="s">
        <v>222</v>
      </c>
      <c r="D3261" s="368">
        <v>10</v>
      </c>
      <c r="E3261" s="370">
        <v>0</v>
      </c>
    </row>
    <row r="3262" spans="1:5">
      <c r="A3262" s="369" t="s">
        <v>5359</v>
      </c>
      <c r="B3262" s="366" t="s">
        <v>3614</v>
      </c>
      <c r="C3262" s="367" t="s">
        <v>4370</v>
      </c>
      <c r="D3262" s="368">
        <v>10</v>
      </c>
      <c r="E3262" s="370">
        <v>0</v>
      </c>
    </row>
    <row r="3263" spans="1:5">
      <c r="A3263" s="369" t="s">
        <v>5360</v>
      </c>
      <c r="B3263" s="366" t="s">
        <v>4195</v>
      </c>
      <c r="C3263" s="367" t="s">
        <v>4196</v>
      </c>
      <c r="D3263" s="368">
        <v>10</v>
      </c>
      <c r="E3263" s="370">
        <v>0</v>
      </c>
    </row>
    <row r="3264" spans="1:5">
      <c r="A3264" s="369" t="s">
        <v>5361</v>
      </c>
      <c r="B3264" s="366" t="s">
        <v>4197</v>
      </c>
      <c r="C3264" s="367" t="s">
        <v>1082</v>
      </c>
      <c r="D3264" s="368">
        <v>10</v>
      </c>
      <c r="E3264" s="370">
        <v>0</v>
      </c>
    </row>
    <row r="3265" spans="1:5">
      <c r="A3265" s="369" t="s">
        <v>5362</v>
      </c>
      <c r="B3265" s="366" t="s">
        <v>4199</v>
      </c>
      <c r="C3265" s="367" t="s">
        <v>634</v>
      </c>
      <c r="D3265" s="368">
        <v>10</v>
      </c>
      <c r="E3265" s="370">
        <v>0</v>
      </c>
    </row>
    <row r="3266" spans="1:5">
      <c r="A3266" s="369" t="s">
        <v>5363</v>
      </c>
      <c r="B3266" s="366" t="s">
        <v>3511</v>
      </c>
      <c r="C3266" s="367" t="s">
        <v>479</v>
      </c>
      <c r="D3266" s="368">
        <v>10</v>
      </c>
      <c r="E3266" s="370">
        <v>0</v>
      </c>
    </row>
    <row r="3267" spans="1:5">
      <c r="A3267" s="369" t="s">
        <v>5364</v>
      </c>
      <c r="B3267" s="366" t="s">
        <v>4422</v>
      </c>
      <c r="C3267" s="367" t="s">
        <v>388</v>
      </c>
      <c r="D3267" s="368">
        <v>10</v>
      </c>
      <c r="E3267" s="370">
        <v>0</v>
      </c>
    </row>
    <row r="3268" spans="1:5">
      <c r="A3268" s="369" t="s">
        <v>5365</v>
      </c>
      <c r="B3268" s="366" t="s">
        <v>3523</v>
      </c>
      <c r="C3268" s="367" t="s">
        <v>196</v>
      </c>
      <c r="D3268" s="368">
        <v>9</v>
      </c>
      <c r="E3268" s="370">
        <v>0</v>
      </c>
    </row>
    <row r="3269" spans="1:5">
      <c r="A3269" s="369" t="s">
        <v>5366</v>
      </c>
      <c r="B3269" s="366" t="s">
        <v>3591</v>
      </c>
      <c r="C3269" s="367" t="s">
        <v>187</v>
      </c>
      <c r="D3269" s="368">
        <v>9</v>
      </c>
      <c r="E3269" s="370">
        <v>0</v>
      </c>
    </row>
    <row r="3270" spans="1:5">
      <c r="A3270" s="369" t="s">
        <v>5367</v>
      </c>
      <c r="B3270" s="366" t="s">
        <v>3527</v>
      </c>
      <c r="C3270" s="367" t="s">
        <v>121</v>
      </c>
      <c r="D3270" s="368">
        <v>9</v>
      </c>
      <c r="E3270" s="370">
        <v>0</v>
      </c>
    </row>
    <row r="3271" spans="1:5">
      <c r="A3271" s="369" t="s">
        <v>5368</v>
      </c>
      <c r="B3271" s="366" t="s">
        <v>3532</v>
      </c>
      <c r="C3271" s="367" t="s">
        <v>193</v>
      </c>
      <c r="D3271" s="368">
        <v>9</v>
      </c>
      <c r="E3271" s="370">
        <v>0</v>
      </c>
    </row>
    <row r="3272" spans="1:5">
      <c r="A3272" s="369" t="s">
        <v>5369</v>
      </c>
      <c r="B3272" s="366" t="s">
        <v>4207</v>
      </c>
      <c r="C3272" s="367" t="s">
        <v>4208</v>
      </c>
      <c r="D3272" s="368">
        <v>8</v>
      </c>
      <c r="E3272" s="370">
        <v>0</v>
      </c>
    </row>
    <row r="3273" spans="1:5">
      <c r="A3273" s="369" t="s">
        <v>5370</v>
      </c>
      <c r="B3273" s="366" t="s">
        <v>3538</v>
      </c>
      <c r="C3273" s="367" t="s">
        <v>262</v>
      </c>
      <c r="D3273" s="368">
        <v>8</v>
      </c>
      <c r="E3273" s="370">
        <v>0</v>
      </c>
    </row>
    <row r="3274" spans="1:5">
      <c r="A3274" s="369" t="s">
        <v>5371</v>
      </c>
      <c r="B3274" s="366" t="s">
        <v>4211</v>
      </c>
      <c r="C3274" s="367" t="s">
        <v>103</v>
      </c>
      <c r="D3274" s="368">
        <v>8</v>
      </c>
      <c r="E3274" s="370">
        <v>0</v>
      </c>
    </row>
    <row r="3275" spans="1:5">
      <c r="A3275" s="369" t="s">
        <v>5372</v>
      </c>
      <c r="B3275" s="366" t="s">
        <v>4213</v>
      </c>
      <c r="C3275" s="367" t="s">
        <v>753</v>
      </c>
      <c r="D3275" s="368">
        <v>8</v>
      </c>
      <c r="E3275" s="370">
        <v>0</v>
      </c>
    </row>
    <row r="3276" spans="1:5">
      <c r="A3276" s="369" t="s">
        <v>5373</v>
      </c>
      <c r="B3276" s="366" t="s">
        <v>4215</v>
      </c>
      <c r="C3276" s="367" t="s">
        <v>668</v>
      </c>
      <c r="D3276" s="368">
        <v>8</v>
      </c>
      <c r="E3276" s="370">
        <v>0</v>
      </c>
    </row>
    <row r="3277" spans="1:5">
      <c r="A3277" s="369" t="s">
        <v>5374</v>
      </c>
      <c r="B3277" s="366" t="s">
        <v>4216</v>
      </c>
      <c r="C3277" s="367" t="s">
        <v>147</v>
      </c>
      <c r="D3277" s="368">
        <v>8</v>
      </c>
      <c r="E3277" s="370">
        <v>0</v>
      </c>
    </row>
    <row r="3278" spans="1:5">
      <c r="A3278" s="369" t="s">
        <v>5375</v>
      </c>
      <c r="B3278" s="366" t="s">
        <v>3780</v>
      </c>
      <c r="C3278" s="367" t="s">
        <v>123</v>
      </c>
      <c r="D3278" s="368">
        <v>8</v>
      </c>
      <c r="E3278" s="370">
        <v>0</v>
      </c>
    </row>
    <row r="3279" spans="1:5">
      <c r="A3279" s="369" t="s">
        <v>5376</v>
      </c>
      <c r="B3279" s="366" t="s">
        <v>3543</v>
      </c>
      <c r="C3279" s="367" t="s">
        <v>556</v>
      </c>
      <c r="D3279" s="368">
        <v>8</v>
      </c>
      <c r="E3279" s="370">
        <v>0</v>
      </c>
    </row>
    <row r="3280" spans="1:5">
      <c r="A3280" s="369" t="s">
        <v>5377</v>
      </c>
      <c r="B3280" s="366" t="s">
        <v>4221</v>
      </c>
      <c r="C3280" s="367" t="s">
        <v>147</v>
      </c>
      <c r="D3280" s="368">
        <v>8</v>
      </c>
      <c r="E3280" s="370">
        <v>0</v>
      </c>
    </row>
    <row r="3281" spans="1:5">
      <c r="A3281" s="369" t="s">
        <v>5378</v>
      </c>
      <c r="B3281" s="366" t="s">
        <v>3546</v>
      </c>
      <c r="C3281" s="367" t="s">
        <v>249</v>
      </c>
      <c r="D3281" s="368">
        <v>8</v>
      </c>
      <c r="E3281" s="370">
        <v>0</v>
      </c>
    </row>
    <row r="3282" spans="1:5">
      <c r="A3282" s="369" t="s">
        <v>5379</v>
      </c>
      <c r="B3282" s="366" t="s">
        <v>4224</v>
      </c>
      <c r="C3282" s="367" t="s">
        <v>107</v>
      </c>
      <c r="D3282" s="368">
        <v>8</v>
      </c>
      <c r="E3282" s="370">
        <v>0</v>
      </c>
    </row>
    <row r="3283" spans="1:5">
      <c r="A3283" s="369" t="s">
        <v>5380</v>
      </c>
      <c r="B3283" s="366" t="s">
        <v>4226</v>
      </c>
      <c r="C3283" s="367" t="s">
        <v>243</v>
      </c>
      <c r="D3283" s="368">
        <v>8</v>
      </c>
      <c r="E3283" s="370">
        <v>0</v>
      </c>
    </row>
    <row r="3284" spans="1:5">
      <c r="A3284" s="369" t="s">
        <v>5381</v>
      </c>
      <c r="B3284" s="366" t="s">
        <v>3562</v>
      </c>
      <c r="C3284" s="367" t="s">
        <v>114</v>
      </c>
      <c r="D3284" s="368">
        <v>7</v>
      </c>
      <c r="E3284" s="370">
        <v>0</v>
      </c>
    </row>
    <row r="3285" spans="1:5">
      <c r="A3285" s="369" t="s">
        <v>5382</v>
      </c>
      <c r="B3285" s="366" t="s">
        <v>3565</v>
      </c>
      <c r="C3285" s="367" t="s">
        <v>243</v>
      </c>
      <c r="D3285" s="368">
        <v>7</v>
      </c>
      <c r="E3285" s="370">
        <v>0</v>
      </c>
    </row>
    <row r="3286" spans="1:5">
      <c r="A3286" s="369" t="s">
        <v>5383</v>
      </c>
      <c r="B3286" s="366" t="s">
        <v>4218</v>
      </c>
      <c r="C3286" s="367" t="s">
        <v>479</v>
      </c>
      <c r="D3286" s="368">
        <v>7</v>
      </c>
      <c r="E3286" s="370">
        <v>0</v>
      </c>
    </row>
    <row r="3287" spans="1:5">
      <c r="A3287" s="369" t="s">
        <v>5384</v>
      </c>
      <c r="B3287" s="366" t="s">
        <v>3570</v>
      </c>
      <c r="C3287" s="367" t="s">
        <v>1010</v>
      </c>
      <c r="D3287" s="368">
        <v>7</v>
      </c>
      <c r="E3287" s="370">
        <v>0</v>
      </c>
    </row>
    <row r="3288" spans="1:5">
      <c r="A3288" s="369" t="s">
        <v>5385</v>
      </c>
      <c r="B3288" s="366" t="s">
        <v>3572</v>
      </c>
      <c r="C3288" s="367" t="s">
        <v>114</v>
      </c>
      <c r="D3288" s="368">
        <v>7</v>
      </c>
      <c r="E3288" s="370">
        <v>0</v>
      </c>
    </row>
    <row r="3289" spans="1:5">
      <c r="A3289" s="369" t="s">
        <v>5386</v>
      </c>
      <c r="B3289" s="366" t="s">
        <v>3578</v>
      </c>
      <c r="C3289" s="367" t="s">
        <v>137</v>
      </c>
      <c r="D3289" s="368">
        <v>6</v>
      </c>
      <c r="E3289" s="370">
        <v>0</v>
      </c>
    </row>
    <row r="3290" spans="1:5">
      <c r="A3290" s="369" t="s">
        <v>5387</v>
      </c>
      <c r="B3290" s="366" t="s">
        <v>4233</v>
      </c>
      <c r="C3290" s="367" t="s">
        <v>840</v>
      </c>
      <c r="D3290" s="368">
        <v>6</v>
      </c>
      <c r="E3290" s="370">
        <v>0</v>
      </c>
    </row>
    <row r="3291" spans="1:5">
      <c r="A3291" s="369" t="s">
        <v>5388</v>
      </c>
      <c r="B3291" s="366" t="s">
        <v>4235</v>
      </c>
      <c r="C3291" s="367" t="s">
        <v>4236</v>
      </c>
      <c r="D3291" s="368">
        <v>6</v>
      </c>
      <c r="E3291" s="370">
        <v>0</v>
      </c>
    </row>
    <row r="3292" spans="1:5">
      <c r="A3292" s="369" t="s">
        <v>5389</v>
      </c>
      <c r="B3292" s="366" t="s">
        <v>4237</v>
      </c>
      <c r="C3292" s="367" t="s">
        <v>1157</v>
      </c>
      <c r="D3292" s="368">
        <v>6</v>
      </c>
      <c r="E3292" s="370">
        <v>0</v>
      </c>
    </row>
    <row r="3293" spans="1:5">
      <c r="A3293" s="369" t="s">
        <v>5390</v>
      </c>
      <c r="B3293" s="366" t="s">
        <v>3585</v>
      </c>
      <c r="C3293" s="367" t="s">
        <v>3586</v>
      </c>
      <c r="D3293" s="368">
        <v>6</v>
      </c>
      <c r="E3293" s="370">
        <v>0</v>
      </c>
    </row>
    <row r="3294" spans="1:5">
      <c r="A3294" s="369" t="s">
        <v>5391</v>
      </c>
      <c r="B3294" s="366" t="s">
        <v>4242</v>
      </c>
      <c r="C3294" s="367" t="s">
        <v>520</v>
      </c>
      <c r="D3294" s="368">
        <v>6</v>
      </c>
      <c r="E3294" s="370">
        <v>0</v>
      </c>
    </row>
    <row r="3295" spans="1:5">
      <c r="A3295" s="369" t="s">
        <v>5392</v>
      </c>
      <c r="B3295" s="366" t="s">
        <v>4243</v>
      </c>
      <c r="C3295" s="367" t="s">
        <v>127</v>
      </c>
      <c r="D3295" s="368">
        <v>6</v>
      </c>
      <c r="E3295" s="370">
        <v>0</v>
      </c>
    </row>
    <row r="3296" spans="1:5">
      <c r="A3296" s="369" t="s">
        <v>5393</v>
      </c>
      <c r="B3296" s="366" t="s">
        <v>4245</v>
      </c>
      <c r="C3296" s="367" t="s">
        <v>4379</v>
      </c>
      <c r="D3296" s="368">
        <v>6</v>
      </c>
      <c r="E3296" s="370">
        <v>0</v>
      </c>
    </row>
    <row r="3297" spans="1:5">
      <c r="A3297" s="369" t="s">
        <v>5394</v>
      </c>
      <c r="B3297" s="366" t="s">
        <v>4247</v>
      </c>
      <c r="C3297" s="367" t="s">
        <v>149</v>
      </c>
      <c r="D3297" s="368">
        <v>6</v>
      </c>
      <c r="E3297" s="370">
        <v>0</v>
      </c>
    </row>
    <row r="3298" spans="1:5">
      <c r="A3298" s="369" t="s">
        <v>5395</v>
      </c>
      <c r="B3298" s="366" t="s">
        <v>3599</v>
      </c>
      <c r="C3298" s="367" t="s">
        <v>121</v>
      </c>
      <c r="D3298" s="368">
        <v>6</v>
      </c>
      <c r="E3298" s="370">
        <v>0</v>
      </c>
    </row>
    <row r="3299" spans="1:5">
      <c r="A3299" s="369" t="s">
        <v>5396</v>
      </c>
      <c r="B3299" s="366" t="s">
        <v>4250</v>
      </c>
      <c r="C3299" s="367" t="s">
        <v>181</v>
      </c>
      <c r="D3299" s="368">
        <v>6</v>
      </c>
      <c r="E3299" s="370">
        <v>0</v>
      </c>
    </row>
    <row r="3300" spans="1:5">
      <c r="A3300" s="369" t="s">
        <v>5397</v>
      </c>
      <c r="B3300" s="366" t="s">
        <v>3601</v>
      </c>
      <c r="C3300" s="367" t="s">
        <v>634</v>
      </c>
      <c r="D3300" s="368">
        <v>6</v>
      </c>
      <c r="E3300" s="370">
        <v>0</v>
      </c>
    </row>
    <row r="3301" spans="1:5">
      <c r="A3301" s="369" t="s">
        <v>5398</v>
      </c>
      <c r="B3301" s="366" t="s">
        <v>3607</v>
      </c>
      <c r="C3301" s="367" t="s">
        <v>1552</v>
      </c>
      <c r="D3301" s="368">
        <v>5</v>
      </c>
      <c r="E3301" s="370">
        <v>0</v>
      </c>
    </row>
    <row r="3302" spans="1:5">
      <c r="A3302" s="369" t="s">
        <v>5399</v>
      </c>
      <c r="B3302" s="366" t="s">
        <v>3609</v>
      </c>
      <c r="C3302" s="367" t="s">
        <v>388</v>
      </c>
      <c r="D3302" s="368">
        <v>5</v>
      </c>
      <c r="E3302" s="370">
        <v>0</v>
      </c>
    </row>
    <row r="3303" spans="1:5">
      <c r="A3303" s="369" t="s">
        <v>5400</v>
      </c>
      <c r="B3303" s="366" t="s">
        <v>3611</v>
      </c>
      <c r="C3303" s="367" t="s">
        <v>131</v>
      </c>
      <c r="D3303" s="368">
        <v>5</v>
      </c>
      <c r="E3303" s="370">
        <v>0</v>
      </c>
    </row>
    <row r="3304" spans="1:5">
      <c r="A3304" s="369" t="s">
        <v>5401</v>
      </c>
      <c r="B3304" s="366" t="s">
        <v>3588</v>
      </c>
      <c r="C3304" s="367" t="s">
        <v>301</v>
      </c>
      <c r="D3304" s="368">
        <v>5</v>
      </c>
      <c r="E3304" s="370">
        <v>0</v>
      </c>
    </row>
    <row r="3305" spans="1:5">
      <c r="A3305" s="369" t="s">
        <v>5402</v>
      </c>
      <c r="B3305" s="366" t="s">
        <v>3619</v>
      </c>
      <c r="C3305" s="367" t="s">
        <v>187</v>
      </c>
      <c r="D3305" s="368">
        <v>5</v>
      </c>
      <c r="E3305" s="370">
        <v>0</v>
      </c>
    </row>
    <row r="3306" spans="1:5">
      <c r="A3306" s="369" t="s">
        <v>5403</v>
      </c>
      <c r="B3306" s="366" t="s">
        <v>3623</v>
      </c>
      <c r="C3306" s="367" t="s">
        <v>1010</v>
      </c>
      <c r="D3306" s="368">
        <v>5</v>
      </c>
      <c r="E3306" s="370">
        <v>0</v>
      </c>
    </row>
    <row r="3307" spans="1:5">
      <c r="A3307" s="369" t="s">
        <v>5404</v>
      </c>
      <c r="B3307" s="366" t="s">
        <v>3625</v>
      </c>
      <c r="C3307" s="367" t="s">
        <v>107</v>
      </c>
      <c r="D3307" s="368">
        <v>5</v>
      </c>
      <c r="E3307" s="370">
        <v>0</v>
      </c>
    </row>
    <row r="3308" spans="1:5">
      <c r="A3308" s="369" t="s">
        <v>5405</v>
      </c>
      <c r="B3308" s="366" t="s">
        <v>3627</v>
      </c>
      <c r="C3308" s="367" t="s">
        <v>230</v>
      </c>
      <c r="D3308" s="368">
        <v>5</v>
      </c>
      <c r="E3308" s="370">
        <v>0</v>
      </c>
    </row>
    <row r="3309" spans="1:5">
      <c r="A3309" s="369" t="s">
        <v>5406</v>
      </c>
      <c r="B3309" s="366" t="s">
        <v>3629</v>
      </c>
      <c r="C3309" s="367" t="s">
        <v>348</v>
      </c>
      <c r="D3309" s="368">
        <v>5</v>
      </c>
      <c r="E3309" s="370">
        <v>0</v>
      </c>
    </row>
    <row r="3310" spans="1:5">
      <c r="A3310" s="369" t="s">
        <v>5407</v>
      </c>
      <c r="B3310" s="366" t="s">
        <v>3630</v>
      </c>
      <c r="C3310" s="367" t="s">
        <v>348</v>
      </c>
      <c r="D3310" s="368">
        <v>5</v>
      </c>
      <c r="E3310" s="370">
        <v>0</v>
      </c>
    </row>
    <row r="3311" spans="1:5">
      <c r="A3311" s="369" t="s">
        <v>5408</v>
      </c>
      <c r="B3311" s="366" t="s">
        <v>3648</v>
      </c>
      <c r="C3311" s="367" t="s">
        <v>243</v>
      </c>
      <c r="D3311" s="368">
        <v>4</v>
      </c>
      <c r="E3311" s="370">
        <v>0</v>
      </c>
    </row>
    <row r="3312" spans="1:5">
      <c r="A3312" s="369" t="s">
        <v>5409</v>
      </c>
      <c r="B3312" s="366" t="s">
        <v>3651</v>
      </c>
      <c r="C3312" s="367" t="s">
        <v>559</v>
      </c>
      <c r="D3312" s="368">
        <v>4</v>
      </c>
      <c r="E3312" s="370">
        <v>0</v>
      </c>
    </row>
    <row r="3313" spans="1:5">
      <c r="A3313" s="369" t="s">
        <v>5410</v>
      </c>
      <c r="B3313" s="366" t="s">
        <v>3656</v>
      </c>
      <c r="C3313" s="367" t="s">
        <v>311</v>
      </c>
      <c r="D3313" s="368">
        <v>4</v>
      </c>
      <c r="E3313" s="370">
        <v>0</v>
      </c>
    </row>
    <row r="3314" spans="1:5">
      <c r="A3314" s="369" t="s">
        <v>5411</v>
      </c>
      <c r="B3314" s="366" t="s">
        <v>3657</v>
      </c>
      <c r="C3314" s="367" t="s">
        <v>1157</v>
      </c>
      <c r="D3314" s="368">
        <v>4</v>
      </c>
      <c r="E3314" s="370">
        <v>0</v>
      </c>
    </row>
    <row r="3315" spans="1:5">
      <c r="A3315" s="369" t="s">
        <v>5412</v>
      </c>
      <c r="B3315" s="366" t="s">
        <v>3659</v>
      </c>
      <c r="C3315" s="367" t="s">
        <v>162</v>
      </c>
      <c r="D3315" s="368">
        <v>4</v>
      </c>
      <c r="E3315" s="370">
        <v>0</v>
      </c>
    </row>
    <row r="3316" spans="1:5">
      <c r="A3316" s="369" t="s">
        <v>5413</v>
      </c>
      <c r="B3316" s="366" t="s">
        <v>3661</v>
      </c>
      <c r="C3316" s="367" t="s">
        <v>95</v>
      </c>
      <c r="D3316" s="368">
        <v>4</v>
      </c>
      <c r="E3316" s="370">
        <v>0</v>
      </c>
    </row>
    <row r="3317" spans="1:5">
      <c r="A3317" s="369" t="s">
        <v>5414</v>
      </c>
      <c r="B3317" s="366" t="s">
        <v>3662</v>
      </c>
      <c r="C3317" s="367" t="s">
        <v>634</v>
      </c>
      <c r="D3317" s="368">
        <v>4</v>
      </c>
      <c r="E3317" s="370">
        <v>0</v>
      </c>
    </row>
    <row r="3318" spans="1:5">
      <c r="A3318" s="369" t="s">
        <v>5415</v>
      </c>
      <c r="B3318" s="366" t="s">
        <v>3665</v>
      </c>
      <c r="C3318" s="367" t="s">
        <v>632</v>
      </c>
      <c r="D3318" s="368">
        <v>4</v>
      </c>
      <c r="E3318" s="370">
        <v>0</v>
      </c>
    </row>
    <row r="3319" spans="1:5">
      <c r="A3319" s="369" t="s">
        <v>5416</v>
      </c>
      <c r="B3319" s="366" t="s">
        <v>3667</v>
      </c>
      <c r="C3319" s="367" t="s">
        <v>190</v>
      </c>
      <c r="D3319" s="368">
        <v>4</v>
      </c>
      <c r="E3319" s="370">
        <v>0</v>
      </c>
    </row>
    <row r="3320" spans="1:5">
      <c r="A3320" s="369" t="s">
        <v>5417</v>
      </c>
      <c r="B3320" s="366" t="s">
        <v>3669</v>
      </c>
      <c r="C3320" s="367" t="s">
        <v>632</v>
      </c>
      <c r="D3320" s="368">
        <v>4</v>
      </c>
      <c r="E3320" s="370">
        <v>0</v>
      </c>
    </row>
    <row r="3321" spans="1:5">
      <c r="A3321" s="369" t="s">
        <v>5418</v>
      </c>
      <c r="B3321" s="366" t="s">
        <v>3672</v>
      </c>
      <c r="C3321" s="367" t="s">
        <v>475</v>
      </c>
      <c r="D3321" s="368">
        <v>4</v>
      </c>
      <c r="E3321" s="370">
        <v>0</v>
      </c>
    </row>
    <row r="3322" spans="1:5">
      <c r="A3322" s="369" t="s">
        <v>5419</v>
      </c>
      <c r="B3322" s="366" t="s">
        <v>3674</v>
      </c>
      <c r="C3322" s="367" t="s">
        <v>542</v>
      </c>
      <c r="D3322" s="368">
        <v>4</v>
      </c>
      <c r="E3322" s="370">
        <v>0</v>
      </c>
    </row>
    <row r="3323" spans="1:5">
      <c r="A3323" s="369" t="s">
        <v>5420</v>
      </c>
      <c r="B3323" s="366" t="s">
        <v>3676</v>
      </c>
      <c r="C3323" s="367" t="s">
        <v>224</v>
      </c>
      <c r="D3323" s="368">
        <v>4</v>
      </c>
      <c r="E3323" s="370">
        <v>0</v>
      </c>
    </row>
    <row r="3324" spans="1:5">
      <c r="A3324" s="369" t="s">
        <v>5421</v>
      </c>
      <c r="B3324" s="366" t="s">
        <v>3680</v>
      </c>
      <c r="C3324" s="367" t="s">
        <v>556</v>
      </c>
      <c r="D3324" s="368">
        <v>4</v>
      </c>
      <c r="E3324" s="370">
        <v>0</v>
      </c>
    </row>
    <row r="3325" spans="1:5">
      <c r="A3325" s="369" t="s">
        <v>5422</v>
      </c>
      <c r="B3325" s="366" t="s">
        <v>3682</v>
      </c>
      <c r="C3325" s="367" t="s">
        <v>196</v>
      </c>
      <c r="D3325" s="368">
        <v>4</v>
      </c>
      <c r="E3325" s="370">
        <v>0</v>
      </c>
    </row>
    <row r="3326" spans="1:5">
      <c r="A3326" s="369" t="s">
        <v>5423</v>
      </c>
      <c r="B3326" s="366" t="s">
        <v>3684</v>
      </c>
      <c r="C3326" s="367" t="s">
        <v>196</v>
      </c>
      <c r="D3326" s="368">
        <v>4</v>
      </c>
      <c r="E3326" s="370">
        <v>0</v>
      </c>
    </row>
    <row r="3327" spans="1:5">
      <c r="A3327" s="369" t="s">
        <v>5424</v>
      </c>
      <c r="B3327" s="366" t="s">
        <v>3685</v>
      </c>
      <c r="C3327" s="367" t="s">
        <v>679</v>
      </c>
      <c r="D3327" s="368">
        <v>4</v>
      </c>
      <c r="E3327" s="370">
        <v>0</v>
      </c>
    </row>
    <row r="3328" spans="1:5">
      <c r="A3328" s="369" t="s">
        <v>5425</v>
      </c>
      <c r="B3328" s="366" t="s">
        <v>3686</v>
      </c>
      <c r="C3328" s="367" t="s">
        <v>774</v>
      </c>
      <c r="D3328" s="368">
        <v>4</v>
      </c>
      <c r="E3328" s="370">
        <v>0</v>
      </c>
    </row>
    <row r="3329" spans="1:5">
      <c r="A3329" s="369" t="s">
        <v>5426</v>
      </c>
      <c r="B3329" s="366" t="s">
        <v>3687</v>
      </c>
      <c r="C3329" s="367" t="s">
        <v>158</v>
      </c>
      <c r="D3329" s="368">
        <v>4</v>
      </c>
      <c r="E3329" s="370">
        <v>0</v>
      </c>
    </row>
    <row r="3330" spans="1:5">
      <c r="A3330" s="369" t="s">
        <v>5427</v>
      </c>
      <c r="B3330" s="366" t="s">
        <v>3696</v>
      </c>
      <c r="C3330" s="367" t="s">
        <v>464</v>
      </c>
      <c r="D3330" s="368">
        <v>3</v>
      </c>
      <c r="E3330" s="370">
        <v>0</v>
      </c>
    </row>
    <row r="3331" spans="1:5">
      <c r="A3331" s="369" t="s">
        <v>5428</v>
      </c>
      <c r="B3331" s="366" t="s">
        <v>3700</v>
      </c>
      <c r="C3331" s="367" t="s">
        <v>714</v>
      </c>
      <c r="D3331" s="368">
        <v>3</v>
      </c>
      <c r="E3331" s="370">
        <v>0</v>
      </c>
    </row>
    <row r="3332" spans="1:5">
      <c r="A3332" s="369" t="s">
        <v>5429</v>
      </c>
      <c r="B3332" s="366" t="s">
        <v>3702</v>
      </c>
      <c r="C3332" s="367" t="s">
        <v>285</v>
      </c>
      <c r="D3332" s="368">
        <v>3</v>
      </c>
      <c r="E3332" s="370">
        <v>0</v>
      </c>
    </row>
    <row r="3333" spans="1:5">
      <c r="A3333" s="369" t="s">
        <v>5430</v>
      </c>
      <c r="B3333" s="366" t="s">
        <v>3704</v>
      </c>
      <c r="C3333" s="367" t="s">
        <v>520</v>
      </c>
      <c r="D3333" s="368">
        <v>3</v>
      </c>
      <c r="E3333" s="370">
        <v>0</v>
      </c>
    </row>
    <row r="3334" spans="1:5">
      <c r="A3334" s="369" t="s">
        <v>5431</v>
      </c>
      <c r="B3334" s="366" t="s">
        <v>3707</v>
      </c>
      <c r="C3334" s="367" t="s">
        <v>668</v>
      </c>
      <c r="D3334" s="368">
        <v>3</v>
      </c>
      <c r="E3334" s="370">
        <v>0</v>
      </c>
    </row>
    <row r="3335" spans="1:5">
      <c r="A3335" s="369" t="s">
        <v>5432</v>
      </c>
      <c r="B3335" s="366" t="s">
        <v>3710</v>
      </c>
      <c r="C3335" s="367" t="s">
        <v>145</v>
      </c>
      <c r="D3335" s="368">
        <v>3</v>
      </c>
      <c r="E3335" s="370">
        <v>0</v>
      </c>
    </row>
    <row r="3336" spans="1:5">
      <c r="A3336" s="369" t="s">
        <v>5433</v>
      </c>
      <c r="B3336" s="366" t="s">
        <v>3712</v>
      </c>
      <c r="C3336" s="367" t="s">
        <v>422</v>
      </c>
      <c r="D3336" s="368">
        <v>3</v>
      </c>
      <c r="E3336" s="370">
        <v>0</v>
      </c>
    </row>
    <row r="3337" spans="1:5">
      <c r="A3337" s="369" t="s">
        <v>5434</v>
      </c>
      <c r="B3337" s="366" t="s">
        <v>3714</v>
      </c>
      <c r="C3337" s="367" t="s">
        <v>137</v>
      </c>
      <c r="D3337" s="368">
        <v>3</v>
      </c>
      <c r="E3337" s="370">
        <v>0</v>
      </c>
    </row>
    <row r="3338" spans="1:5">
      <c r="A3338" s="369" t="s">
        <v>5435</v>
      </c>
      <c r="B3338" s="366" t="s">
        <v>3591</v>
      </c>
      <c r="C3338" s="367" t="s">
        <v>123</v>
      </c>
      <c r="D3338" s="368">
        <v>3</v>
      </c>
      <c r="E3338" s="370">
        <v>0</v>
      </c>
    </row>
    <row r="3339" spans="1:5">
      <c r="A3339" s="369" t="s">
        <v>5436</v>
      </c>
      <c r="B3339" s="366" t="s">
        <v>3719</v>
      </c>
      <c r="C3339" s="367" t="s">
        <v>573</v>
      </c>
      <c r="D3339" s="368">
        <v>3</v>
      </c>
      <c r="E3339" s="370">
        <v>0</v>
      </c>
    </row>
    <row r="3340" spans="1:5">
      <c r="A3340" s="369" t="s">
        <v>5437</v>
      </c>
      <c r="B3340" s="366" t="s">
        <v>3722</v>
      </c>
      <c r="C3340" s="367" t="s">
        <v>123</v>
      </c>
      <c r="D3340" s="368">
        <v>3</v>
      </c>
      <c r="E3340" s="370">
        <v>0</v>
      </c>
    </row>
    <row r="3341" spans="1:5">
      <c r="A3341" s="369" t="s">
        <v>5438</v>
      </c>
      <c r="B3341" s="366" t="s">
        <v>3724</v>
      </c>
      <c r="C3341" s="367" t="s">
        <v>840</v>
      </c>
      <c r="D3341" s="368">
        <v>3</v>
      </c>
      <c r="E3341" s="370">
        <v>0</v>
      </c>
    </row>
    <row r="3342" spans="1:5">
      <c r="A3342" s="369" t="s">
        <v>5439</v>
      </c>
      <c r="B3342" s="366" t="s">
        <v>3728</v>
      </c>
      <c r="C3342" s="367" t="s">
        <v>262</v>
      </c>
      <c r="D3342" s="368">
        <v>3</v>
      </c>
      <c r="E3342" s="370">
        <v>0</v>
      </c>
    </row>
    <row r="3343" spans="1:5">
      <c r="A3343" s="369" t="s">
        <v>5440</v>
      </c>
      <c r="B3343" s="366" t="s">
        <v>3730</v>
      </c>
      <c r="C3343" s="367" t="s">
        <v>573</v>
      </c>
      <c r="D3343" s="368">
        <v>3</v>
      </c>
      <c r="E3343" s="370">
        <v>0</v>
      </c>
    </row>
    <row r="3344" spans="1:5">
      <c r="A3344" s="369" t="s">
        <v>5441</v>
      </c>
      <c r="B3344" s="366" t="s">
        <v>3731</v>
      </c>
      <c r="C3344" s="367" t="s">
        <v>1157</v>
      </c>
      <c r="D3344" s="368">
        <v>3</v>
      </c>
      <c r="E3344" s="370">
        <v>0</v>
      </c>
    </row>
    <row r="3345" spans="1:5">
      <c r="A3345" s="369" t="s">
        <v>5442</v>
      </c>
      <c r="B3345" s="366" t="s">
        <v>3734</v>
      </c>
      <c r="C3345" s="367" t="s">
        <v>961</v>
      </c>
      <c r="D3345" s="368">
        <v>3</v>
      </c>
      <c r="E3345" s="370">
        <v>0</v>
      </c>
    </row>
    <row r="3346" spans="1:5">
      <c r="A3346" s="369" t="s">
        <v>5443</v>
      </c>
      <c r="B3346" s="366" t="s">
        <v>3736</v>
      </c>
      <c r="C3346" s="367" t="s">
        <v>196</v>
      </c>
      <c r="D3346" s="368">
        <v>3</v>
      </c>
      <c r="E3346" s="370">
        <v>0</v>
      </c>
    </row>
    <row r="3347" spans="1:5">
      <c r="A3347" s="369" t="s">
        <v>5444</v>
      </c>
      <c r="B3347" s="366" t="s">
        <v>3738</v>
      </c>
      <c r="C3347" s="367" t="s">
        <v>2621</v>
      </c>
      <c r="D3347" s="368">
        <v>3</v>
      </c>
      <c r="E3347" s="370">
        <v>0</v>
      </c>
    </row>
    <row r="3348" spans="1:5">
      <c r="A3348" s="369" t="s">
        <v>5445</v>
      </c>
      <c r="B3348" s="366" t="s">
        <v>3740</v>
      </c>
      <c r="C3348" s="367" t="s">
        <v>537</v>
      </c>
      <c r="D3348" s="368">
        <v>3</v>
      </c>
      <c r="E3348" s="370">
        <v>0</v>
      </c>
    </row>
    <row r="3349" spans="1:5">
      <c r="A3349" s="369" t="s">
        <v>5446</v>
      </c>
      <c r="B3349" s="366" t="s">
        <v>3742</v>
      </c>
      <c r="C3349" s="367" t="s">
        <v>537</v>
      </c>
      <c r="D3349" s="368">
        <v>3</v>
      </c>
      <c r="E3349" s="370">
        <v>0</v>
      </c>
    </row>
    <row r="3350" spans="1:5">
      <c r="A3350" s="369" t="s">
        <v>5447</v>
      </c>
      <c r="B3350" s="366" t="s">
        <v>3759</v>
      </c>
      <c r="C3350" s="367" t="s">
        <v>953</v>
      </c>
      <c r="D3350" s="368">
        <v>2</v>
      </c>
      <c r="E3350" s="370">
        <v>0</v>
      </c>
    </row>
    <row r="3351" spans="1:5">
      <c r="A3351" s="369" t="s">
        <v>5448</v>
      </c>
      <c r="B3351" s="366" t="s">
        <v>4301</v>
      </c>
      <c r="C3351" s="367" t="s">
        <v>4302</v>
      </c>
      <c r="D3351" s="368">
        <v>2</v>
      </c>
      <c r="E3351" s="370">
        <v>0</v>
      </c>
    </row>
    <row r="3352" spans="1:5">
      <c r="A3352" s="369" t="s">
        <v>5449</v>
      </c>
      <c r="B3352" s="366" t="s">
        <v>3761</v>
      </c>
      <c r="C3352" s="367" t="s">
        <v>745</v>
      </c>
      <c r="D3352" s="368">
        <v>2</v>
      </c>
      <c r="E3352" s="370">
        <v>0</v>
      </c>
    </row>
    <row r="3353" spans="1:5">
      <c r="A3353" s="369" t="s">
        <v>5450</v>
      </c>
      <c r="B3353" s="366" t="s">
        <v>3774</v>
      </c>
      <c r="C3353" s="367" t="s">
        <v>145</v>
      </c>
      <c r="D3353" s="368">
        <v>2</v>
      </c>
      <c r="E3353" s="370">
        <v>0</v>
      </c>
    </row>
    <row r="3354" spans="1:5">
      <c r="A3354" s="369" t="s">
        <v>5451</v>
      </c>
      <c r="B3354" s="366" t="s">
        <v>4306</v>
      </c>
      <c r="C3354" s="367" t="s">
        <v>794</v>
      </c>
      <c r="D3354" s="368">
        <v>2</v>
      </c>
      <c r="E3354" s="370">
        <v>0</v>
      </c>
    </row>
    <row r="3355" spans="1:5">
      <c r="A3355" s="369" t="s">
        <v>5452</v>
      </c>
      <c r="B3355" s="366" t="s">
        <v>4307</v>
      </c>
      <c r="C3355" s="367" t="s">
        <v>497</v>
      </c>
      <c r="D3355" s="368">
        <v>2</v>
      </c>
      <c r="E3355" s="370">
        <v>0</v>
      </c>
    </row>
    <row r="3356" spans="1:5">
      <c r="A3356" s="369" t="s">
        <v>5453</v>
      </c>
      <c r="B3356" s="366" t="s">
        <v>4310</v>
      </c>
      <c r="C3356" s="367" t="s">
        <v>794</v>
      </c>
      <c r="D3356" s="368">
        <v>2</v>
      </c>
      <c r="E3356" s="370">
        <v>0</v>
      </c>
    </row>
    <row r="3357" spans="1:5">
      <c r="A3357" s="369" t="s">
        <v>5454</v>
      </c>
      <c r="B3357" s="366" t="s">
        <v>4311</v>
      </c>
      <c r="C3357" s="367" t="s">
        <v>329</v>
      </c>
      <c r="D3357" s="368">
        <v>2</v>
      </c>
      <c r="E3357" s="370">
        <v>0</v>
      </c>
    </row>
    <row r="3358" spans="1:5">
      <c r="A3358" s="369" t="s">
        <v>5455</v>
      </c>
      <c r="B3358" s="366" t="s">
        <v>3788</v>
      </c>
      <c r="C3358" s="367" t="s">
        <v>497</v>
      </c>
      <c r="D3358" s="368">
        <v>2</v>
      </c>
      <c r="E3358" s="370">
        <v>0</v>
      </c>
    </row>
    <row r="3359" spans="1:5">
      <c r="A3359" s="369" t="s">
        <v>5456</v>
      </c>
      <c r="B3359" s="366" t="s">
        <v>3790</v>
      </c>
      <c r="C3359" s="367" t="s">
        <v>2975</v>
      </c>
      <c r="D3359" s="368">
        <v>2</v>
      </c>
      <c r="E3359" s="370">
        <v>0</v>
      </c>
    </row>
    <row r="3360" spans="1:5">
      <c r="A3360" s="369" t="s">
        <v>5457</v>
      </c>
      <c r="B3360" s="366" t="s">
        <v>3793</v>
      </c>
      <c r="C3360" s="367" t="s">
        <v>484</v>
      </c>
      <c r="D3360" s="368">
        <v>2</v>
      </c>
      <c r="E3360" s="370">
        <v>0</v>
      </c>
    </row>
    <row r="3361" spans="1:5">
      <c r="A3361" s="369" t="s">
        <v>5458</v>
      </c>
      <c r="B3361" s="366" t="s">
        <v>3800</v>
      </c>
      <c r="C3361" s="367" t="s">
        <v>422</v>
      </c>
      <c r="D3361" s="368">
        <v>2</v>
      </c>
      <c r="E3361" s="370">
        <v>0</v>
      </c>
    </row>
    <row r="3362" spans="1:5">
      <c r="A3362" s="369" t="s">
        <v>5459</v>
      </c>
      <c r="B3362" s="366" t="s">
        <v>3801</v>
      </c>
      <c r="C3362" s="367" t="s">
        <v>717</v>
      </c>
      <c r="D3362" s="368">
        <v>2</v>
      </c>
      <c r="E3362" s="370">
        <v>0</v>
      </c>
    </row>
    <row r="3363" spans="1:5">
      <c r="A3363" s="369" t="s">
        <v>5460</v>
      </c>
      <c r="B3363" s="366" t="s">
        <v>3803</v>
      </c>
      <c r="C3363" s="367" t="s">
        <v>297</v>
      </c>
      <c r="D3363" s="368">
        <v>2</v>
      </c>
      <c r="E3363" s="370">
        <v>0</v>
      </c>
    </row>
    <row r="3364" spans="1:5">
      <c r="A3364" s="369" t="s">
        <v>5461</v>
      </c>
      <c r="B3364" s="366" t="s">
        <v>3812</v>
      </c>
      <c r="C3364" s="367" t="s">
        <v>537</v>
      </c>
      <c r="D3364" s="368">
        <v>1</v>
      </c>
      <c r="E3364" s="370">
        <v>0</v>
      </c>
    </row>
    <row r="3365" spans="1:5">
      <c r="A3365" s="369" t="s">
        <v>5462</v>
      </c>
      <c r="B3365" s="366" t="s">
        <v>3814</v>
      </c>
      <c r="C3365" s="367" t="s">
        <v>331</v>
      </c>
      <c r="D3365" s="368">
        <v>1</v>
      </c>
      <c r="E3365" s="370">
        <v>0</v>
      </c>
    </row>
    <row r="3366" spans="1:5">
      <c r="A3366" s="369" t="s">
        <v>5463</v>
      </c>
      <c r="B3366" s="366" t="s">
        <v>3886</v>
      </c>
      <c r="C3366" s="367" t="s">
        <v>224</v>
      </c>
      <c r="D3366" s="368">
        <v>1</v>
      </c>
      <c r="E3366" s="370">
        <v>0</v>
      </c>
    </row>
    <row r="3367" spans="1:5">
      <c r="A3367" s="369" t="s">
        <v>5464</v>
      </c>
      <c r="B3367" s="366" t="s">
        <v>3817</v>
      </c>
      <c r="C3367" s="367" t="s">
        <v>123</v>
      </c>
      <c r="D3367" s="368">
        <v>1</v>
      </c>
      <c r="E3367" s="370">
        <v>0</v>
      </c>
    </row>
    <row r="3368" spans="1:5">
      <c r="A3368" s="369" t="s">
        <v>5465</v>
      </c>
      <c r="B3368" s="366" t="s">
        <v>4322</v>
      </c>
      <c r="C3368" s="367" t="s">
        <v>1157</v>
      </c>
      <c r="D3368" s="368">
        <v>1</v>
      </c>
      <c r="E3368" s="370">
        <v>0</v>
      </c>
    </row>
    <row r="3369" spans="1:5">
      <c r="A3369" s="369" t="s">
        <v>5466</v>
      </c>
      <c r="B3369" s="366" t="s">
        <v>3822</v>
      </c>
      <c r="C3369" s="367" t="s">
        <v>114</v>
      </c>
      <c r="D3369" s="368">
        <v>1</v>
      </c>
      <c r="E3369" s="370">
        <v>0</v>
      </c>
    </row>
    <row r="3370" spans="1:5">
      <c r="A3370" s="369" t="s">
        <v>5467</v>
      </c>
      <c r="B3370" s="366" t="s">
        <v>3825</v>
      </c>
      <c r="C3370" s="367" t="s">
        <v>840</v>
      </c>
      <c r="D3370" s="368">
        <v>1</v>
      </c>
      <c r="E3370" s="370">
        <v>0</v>
      </c>
    </row>
    <row r="3371" spans="1:5">
      <c r="A3371" s="369" t="s">
        <v>5468</v>
      </c>
      <c r="B3371" s="366" t="s">
        <v>2618</v>
      </c>
      <c r="C3371" s="367" t="s">
        <v>137</v>
      </c>
      <c r="D3371" s="368">
        <v>0</v>
      </c>
      <c r="E3371" s="370">
        <v>0</v>
      </c>
    </row>
    <row r="3372" spans="1:5">
      <c r="A3372" s="369" t="s">
        <v>5469</v>
      </c>
      <c r="B3372" s="366" t="s">
        <v>2647</v>
      </c>
      <c r="C3372" s="367" t="s">
        <v>692</v>
      </c>
      <c r="D3372" s="368">
        <v>0</v>
      </c>
      <c r="E3372" s="370">
        <v>0</v>
      </c>
    </row>
    <row r="3373" spans="1:5">
      <c r="A3373" s="369" t="s">
        <v>5470</v>
      </c>
      <c r="B3373" s="366" t="s">
        <v>2688</v>
      </c>
      <c r="C3373" s="367" t="s">
        <v>269</v>
      </c>
      <c r="D3373" s="368">
        <v>0</v>
      </c>
      <c r="E3373" s="370">
        <v>0</v>
      </c>
    </row>
    <row r="3374" spans="1:5">
      <c r="A3374" s="369" t="s">
        <v>5471</v>
      </c>
      <c r="B3374" s="366" t="s">
        <v>2656</v>
      </c>
      <c r="C3374" s="367" t="s">
        <v>269</v>
      </c>
      <c r="D3374" s="368">
        <v>0</v>
      </c>
      <c r="E3374" s="370">
        <v>0</v>
      </c>
    </row>
    <row r="3375" spans="1:5">
      <c r="A3375" s="369" t="s">
        <v>5472</v>
      </c>
      <c r="B3375" s="366" t="s">
        <v>4331</v>
      </c>
      <c r="C3375" s="367" t="s">
        <v>174</v>
      </c>
      <c r="D3375" s="368">
        <v>0</v>
      </c>
      <c r="E3375" s="370">
        <v>0</v>
      </c>
    </row>
    <row r="3376" spans="1:5">
      <c r="A3376" s="369" t="s">
        <v>5473</v>
      </c>
      <c r="B3376" s="366" t="s">
        <v>4332</v>
      </c>
      <c r="C3376" s="367" t="s">
        <v>542</v>
      </c>
      <c r="D3376" s="368">
        <v>0</v>
      </c>
      <c r="E3376" s="370">
        <v>0</v>
      </c>
    </row>
    <row r="3377" spans="1:5">
      <c r="A3377" s="369" t="s">
        <v>5474</v>
      </c>
      <c r="B3377" s="366" t="s">
        <v>3872</v>
      </c>
      <c r="C3377" s="367" t="s">
        <v>497</v>
      </c>
      <c r="D3377" s="368">
        <v>0</v>
      </c>
      <c r="E3377" s="370">
        <v>0</v>
      </c>
    </row>
    <row r="3378" spans="1:5">
      <c r="A3378" s="369" t="s">
        <v>5475</v>
      </c>
      <c r="B3378" s="366" t="s">
        <v>3873</v>
      </c>
      <c r="C3378" s="367" t="s">
        <v>1176</v>
      </c>
      <c r="D3378" s="368">
        <v>0</v>
      </c>
      <c r="E3378" s="370">
        <v>0</v>
      </c>
    </row>
    <row r="3379" spans="1:5">
      <c r="A3379" s="369" t="s">
        <v>5476</v>
      </c>
      <c r="B3379" s="366" t="s">
        <v>3874</v>
      </c>
      <c r="C3379" s="367" t="s">
        <v>542</v>
      </c>
      <c r="D3379" s="368">
        <v>0</v>
      </c>
      <c r="E3379" s="370">
        <v>0</v>
      </c>
    </row>
    <row r="3380" spans="1:5">
      <c r="A3380" s="369" t="s">
        <v>5477</v>
      </c>
      <c r="B3380" s="366" t="s">
        <v>2745</v>
      </c>
      <c r="C3380" s="367" t="s">
        <v>269</v>
      </c>
      <c r="D3380" s="368">
        <v>0</v>
      </c>
      <c r="E3380" s="370">
        <v>0</v>
      </c>
    </row>
    <row r="3381" spans="1:5">
      <c r="A3381" s="369" t="s">
        <v>5478</v>
      </c>
      <c r="B3381" s="366" t="s">
        <v>2620</v>
      </c>
      <c r="C3381" s="367" t="s">
        <v>123</v>
      </c>
      <c r="D3381" s="368">
        <v>0</v>
      </c>
      <c r="E3381" s="370">
        <v>0</v>
      </c>
    </row>
    <row r="3382" spans="1:5">
      <c r="A3382" s="369" t="s">
        <v>5479</v>
      </c>
      <c r="B3382" s="366" t="s">
        <v>3144</v>
      </c>
      <c r="C3382" s="367" t="s">
        <v>196</v>
      </c>
      <c r="D3382" s="368">
        <v>0</v>
      </c>
      <c r="E3382" s="370">
        <v>0</v>
      </c>
    </row>
    <row r="3383" spans="1:5">
      <c r="A3383" s="369" t="s">
        <v>5480</v>
      </c>
      <c r="B3383" s="366" t="s">
        <v>4446</v>
      </c>
      <c r="C3383" s="367" t="s">
        <v>227</v>
      </c>
      <c r="D3383" s="368">
        <v>0</v>
      </c>
      <c r="E3383" s="370">
        <v>0</v>
      </c>
    </row>
    <row r="3384" spans="1:5">
      <c r="A3384" s="369" t="s">
        <v>5481</v>
      </c>
      <c r="B3384" s="366" t="s">
        <v>2630</v>
      </c>
      <c r="C3384" s="367" t="s">
        <v>484</v>
      </c>
      <c r="D3384" s="368">
        <v>0</v>
      </c>
      <c r="E3384" s="370">
        <v>0</v>
      </c>
    </row>
    <row r="3385" spans="1:5">
      <c r="A3385" s="369" t="s">
        <v>5482</v>
      </c>
      <c r="B3385" s="366" t="s">
        <v>2627</v>
      </c>
      <c r="C3385" s="367" t="s">
        <v>239</v>
      </c>
      <c r="D3385" s="368">
        <v>0</v>
      </c>
      <c r="E3385" s="370">
        <v>0</v>
      </c>
    </row>
    <row r="3386" spans="1:5">
      <c r="A3386" s="369" t="s">
        <v>5483</v>
      </c>
      <c r="B3386" s="366" t="s">
        <v>100</v>
      </c>
      <c r="C3386" s="367" t="s">
        <v>101</v>
      </c>
      <c r="D3386" s="368">
        <v>0</v>
      </c>
      <c r="E3386" s="370">
        <v>0</v>
      </c>
    </row>
    <row r="3387" spans="1:5">
      <c r="A3387" s="369" t="s">
        <v>5484</v>
      </c>
      <c r="B3387" s="366" t="s">
        <v>4344</v>
      </c>
      <c r="C3387" s="367" t="s">
        <v>542</v>
      </c>
      <c r="D3387" s="368">
        <v>0</v>
      </c>
      <c r="E3387" s="370">
        <v>0</v>
      </c>
    </row>
    <row r="3388" spans="1:5">
      <c r="A3388" s="369" t="s">
        <v>5485</v>
      </c>
      <c r="B3388" s="366" t="s">
        <v>2614</v>
      </c>
      <c r="C3388" s="367" t="s">
        <v>344</v>
      </c>
      <c r="D3388" s="368">
        <v>0</v>
      </c>
      <c r="E3388" s="370">
        <v>0</v>
      </c>
    </row>
    <row r="3389" spans="1:5">
      <c r="A3389" s="369" t="s">
        <v>5486</v>
      </c>
      <c r="B3389" s="366" t="s">
        <v>4346</v>
      </c>
      <c r="C3389" s="367" t="s">
        <v>329</v>
      </c>
      <c r="D3389" s="368">
        <v>0</v>
      </c>
      <c r="E3389" s="370">
        <v>0</v>
      </c>
    </row>
    <row r="3390" spans="1:5">
      <c r="A3390" s="369" t="s">
        <v>5487</v>
      </c>
      <c r="B3390" s="366" t="s">
        <v>4447</v>
      </c>
      <c r="C3390" s="367" t="s">
        <v>127</v>
      </c>
      <c r="D3390" s="368">
        <v>0</v>
      </c>
      <c r="E3390" s="370">
        <v>0</v>
      </c>
    </row>
    <row r="3391" spans="1:5">
      <c r="A3391" s="369" t="s">
        <v>5488</v>
      </c>
      <c r="B3391" s="366" t="s">
        <v>4352</v>
      </c>
      <c r="C3391" s="367" t="s">
        <v>601</v>
      </c>
      <c r="D3391" s="368">
        <v>0</v>
      </c>
      <c r="E3391" s="370">
        <v>0</v>
      </c>
    </row>
    <row r="3392" spans="1:5">
      <c r="A3392" s="369" t="s">
        <v>5489</v>
      </c>
      <c r="B3392" s="366" t="s">
        <v>3881</v>
      </c>
      <c r="C3392" s="367" t="s">
        <v>1831</v>
      </c>
      <c r="D3392" s="368">
        <v>0</v>
      </c>
      <c r="E3392" s="370">
        <v>0</v>
      </c>
    </row>
    <row r="3393" spans="1:5">
      <c r="A3393" s="369" t="s">
        <v>5490</v>
      </c>
      <c r="B3393" s="366" t="s">
        <v>4354</v>
      </c>
      <c r="C3393" s="367" t="s">
        <v>634</v>
      </c>
      <c r="D3393" s="368">
        <v>0</v>
      </c>
      <c r="E3393" s="370">
        <v>0</v>
      </c>
    </row>
    <row r="3394" spans="1:5">
      <c r="A3394" s="369" t="s">
        <v>5491</v>
      </c>
      <c r="B3394" s="366" t="s">
        <v>4448</v>
      </c>
      <c r="C3394" s="367" t="s">
        <v>127</v>
      </c>
      <c r="D3394" s="368">
        <v>0</v>
      </c>
      <c r="E3394" s="370">
        <v>0</v>
      </c>
    </row>
    <row r="3395" spans="1:5">
      <c r="A3395" s="369" t="s">
        <v>5492</v>
      </c>
      <c r="B3395" s="366" t="s">
        <v>3883</v>
      </c>
      <c r="C3395" s="367" t="s">
        <v>181</v>
      </c>
      <c r="D3395" s="368">
        <v>0</v>
      </c>
      <c r="E3395" s="370">
        <v>0</v>
      </c>
    </row>
    <row r="3396" spans="1:5">
      <c r="A3396" s="369" t="s">
        <v>5493</v>
      </c>
      <c r="B3396" s="366" t="s">
        <v>4356</v>
      </c>
      <c r="C3396" s="367" t="s">
        <v>634</v>
      </c>
      <c r="D3396" s="368">
        <v>0</v>
      </c>
      <c r="E3396" s="370">
        <v>0</v>
      </c>
    </row>
    <row r="3397" spans="1:5">
      <c r="A3397" s="369" t="s">
        <v>5494</v>
      </c>
      <c r="B3397" s="366" t="s">
        <v>4357</v>
      </c>
      <c r="C3397" s="367" t="s">
        <v>634</v>
      </c>
      <c r="D3397" s="368">
        <v>0</v>
      </c>
      <c r="E3397" s="370">
        <v>0</v>
      </c>
    </row>
    <row r="3398" spans="1:5">
      <c r="A3398" s="369" t="s">
        <v>5495</v>
      </c>
      <c r="B3398" s="366" t="s">
        <v>3888</v>
      </c>
      <c r="C3398" s="367" t="s">
        <v>181</v>
      </c>
      <c r="D3398" s="368">
        <v>0</v>
      </c>
      <c r="E3398" s="370">
        <v>0</v>
      </c>
    </row>
    <row r="3399" spans="1:5">
      <c r="A3399" s="369" t="s">
        <v>5496</v>
      </c>
      <c r="B3399" s="366" t="s">
        <v>3897</v>
      </c>
      <c r="C3399" s="367" t="s">
        <v>214</v>
      </c>
      <c r="D3399" s="368">
        <v>0</v>
      </c>
      <c r="E3399" s="370">
        <v>0</v>
      </c>
    </row>
    <row r="3400" spans="1:5">
      <c r="A3400" s="369" t="s">
        <v>5497</v>
      </c>
      <c r="B3400" s="366" t="s">
        <v>3890</v>
      </c>
      <c r="C3400" s="367" t="s">
        <v>537</v>
      </c>
      <c r="D3400" s="368">
        <v>0</v>
      </c>
      <c r="E3400" s="370">
        <v>0</v>
      </c>
    </row>
    <row r="3401" spans="1:5">
      <c r="A3401" s="369" t="s">
        <v>5498</v>
      </c>
      <c r="B3401" s="366" t="s">
        <v>3899</v>
      </c>
      <c r="C3401" s="367" t="s">
        <v>110</v>
      </c>
      <c r="D3401" s="368">
        <v>0</v>
      </c>
      <c r="E3401" s="370">
        <v>0</v>
      </c>
    </row>
    <row r="3402" spans="1:5">
      <c r="A3402" s="369" t="s">
        <v>5499</v>
      </c>
      <c r="B3402" s="366" t="s">
        <v>4363</v>
      </c>
      <c r="C3402" s="367" t="s">
        <v>753</v>
      </c>
      <c r="D3402" s="368">
        <v>0</v>
      </c>
      <c r="E3402" s="370">
        <v>0</v>
      </c>
    </row>
    <row r="3403" spans="1:5">
      <c r="A3403" s="369" t="s">
        <v>5500</v>
      </c>
      <c r="B3403" s="366" t="s">
        <v>3891</v>
      </c>
      <c r="C3403" s="367" t="s">
        <v>537</v>
      </c>
      <c r="D3403" s="368">
        <v>0</v>
      </c>
      <c r="E3403" s="370">
        <v>0</v>
      </c>
    </row>
    <row r="3404" spans="1:5">
      <c r="A3404" s="369" t="s">
        <v>5501</v>
      </c>
      <c r="B3404" s="366" t="s">
        <v>3893</v>
      </c>
      <c r="C3404" s="367" t="s">
        <v>3147</v>
      </c>
      <c r="D3404" s="368">
        <v>0</v>
      </c>
      <c r="E3404" s="370">
        <v>0</v>
      </c>
    </row>
    <row r="3405" spans="1:5">
      <c r="A3405" s="369" t="s">
        <v>5502</v>
      </c>
      <c r="B3405" s="366" t="s">
        <v>4366</v>
      </c>
      <c r="C3405" s="367" t="s">
        <v>196</v>
      </c>
      <c r="D3405" s="368">
        <v>0</v>
      </c>
      <c r="E3405" s="370">
        <v>0</v>
      </c>
    </row>
    <row r="3406" spans="1:5">
      <c r="A3406" s="369" t="s">
        <v>5503</v>
      </c>
      <c r="B3406" s="366" t="s">
        <v>4449</v>
      </c>
      <c r="C3406" s="367" t="s">
        <v>110</v>
      </c>
      <c r="D3406" s="368">
        <v>0</v>
      </c>
      <c r="E3406" s="370">
        <v>0</v>
      </c>
    </row>
    <row r="3407" spans="1:5">
      <c r="A3407" s="369" t="s">
        <v>5504</v>
      </c>
      <c r="B3407" s="366" t="s">
        <v>4450</v>
      </c>
      <c r="C3407" s="367" t="s">
        <v>400</v>
      </c>
      <c r="D3407" s="368">
        <v>0</v>
      </c>
      <c r="E3407" s="370">
        <v>0</v>
      </c>
    </row>
  </sheetData>
  <sortState ref="A2:E3193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zoomScaleNormal="100" workbookViewId="0">
      <selection activeCell="B5" sqref="B5"/>
    </sheetView>
  </sheetViews>
  <sheetFormatPr defaultColWidth="8.85546875" defaultRowHeight="12"/>
  <cols>
    <col min="1" max="1" width="7.28515625" style="16" bestFit="1" customWidth="1"/>
    <col min="2" max="2" width="5.7109375" style="18" customWidth="1"/>
    <col min="3" max="3" width="38.7109375" style="12" customWidth="1"/>
    <col min="4" max="4" width="1.28515625" style="18" bestFit="1" customWidth="1"/>
    <col min="5" max="5" width="41.7109375" style="12" customWidth="1"/>
    <col min="6" max="6" width="5.7109375" style="12" customWidth="1"/>
    <col min="7" max="16384" width="8.85546875" style="12"/>
  </cols>
  <sheetData>
    <row r="1" spans="1:8" s="10" customFormat="1" ht="18.600000000000001" customHeight="1">
      <c r="A1" s="397" t="str">
        <f>CONCATENATE(Setup!B3,", ",Setup!B4,", ",Setup!B6)</f>
        <v>ΕΦΟΑ, 1ο Ε2 2014, ΗΡΑΚΛΕΙΟ Ο.Α.Α.</v>
      </c>
      <c r="B1" s="397"/>
      <c r="C1" s="397"/>
      <c r="D1" s="397"/>
      <c r="E1" s="397"/>
      <c r="F1" s="397"/>
      <c r="G1" s="11" t="s">
        <v>78</v>
      </c>
    </row>
    <row r="2" spans="1:8" ht="18" customHeight="1">
      <c r="A2" s="398" t="str">
        <f>Setup!$B$10</f>
        <v>Νικηφοράκης Σταύρος</v>
      </c>
      <c r="B2" s="398"/>
      <c r="C2" s="398"/>
      <c r="D2" s="398"/>
      <c r="E2" s="398"/>
      <c r="F2" s="398"/>
    </row>
    <row r="3" spans="1:8" s="10" customFormat="1" ht="18">
      <c r="A3" s="399" t="s">
        <v>22</v>
      </c>
      <c r="B3" s="400"/>
      <c r="C3" s="400"/>
      <c r="D3" s="14"/>
      <c r="E3" s="15" t="s">
        <v>31</v>
      </c>
      <c r="F3" s="401" t="s">
        <v>77</v>
      </c>
    </row>
    <row r="4" spans="1:8">
      <c r="A4" s="2" t="s">
        <v>11</v>
      </c>
      <c r="B4" s="2" t="s">
        <v>12</v>
      </c>
      <c r="C4" s="17" t="s">
        <v>32</v>
      </c>
      <c r="D4" s="17"/>
      <c r="E4" s="259" t="s">
        <v>33</v>
      </c>
      <c r="F4" s="402"/>
    </row>
    <row r="5" spans="1:8">
      <c r="A5" s="256" t="s">
        <v>13</v>
      </c>
      <c r="B5" s="253" t="str">
        <f>Setup!$B$7</f>
        <v>Κ16 Δ</v>
      </c>
      <c r="C5" s="8" t="str">
        <f>IF(MD!H5="bye","", LEFT(MD!H5,FIND(" ",MD!H5)+1) &amp; " - " &amp; LEFT(MD!H6,FIND(" ",MD!H6)+1))</f>
        <v>ΝΑΟΥΜ Μ - ΜΑΘΙΟΥΔΑΚΗ Π</v>
      </c>
      <c r="D5" s="7" t="str">
        <f t="shared" ref="D5:D12" si="0">IF(OR(C5="",E5="")," ","-")</f>
        <v xml:space="preserve"> </v>
      </c>
      <c r="E5" s="251" t="str">
        <f>IF(MD!H7="bye","", LEFT(MD!H7,FIND(" ",MD!H7)+1) &amp; " - " &amp; LEFT(MD!H8,FIND(" ",MD!H8)+1))</f>
        <v/>
      </c>
      <c r="F5" s="254"/>
    </row>
    <row r="6" spans="1:8">
      <c r="A6" s="256"/>
      <c r="B6" s="253" t="str">
        <f>Setup!$B$7</f>
        <v>Κ16 Δ</v>
      </c>
      <c r="C6" s="8" t="str">
        <f>IF(MD!H9="bye","", LEFT(MD!H9,FIND(" ",MD!H9)+1) &amp; " - " &amp; LEFT(MD!H10,FIND(" ",MD!H10)+1))</f>
        <v>ΔΙΓΑΛΑΚΗ Κ - ΤΣΑΓΚΑΡΑΚΗ Α</v>
      </c>
      <c r="D6" s="7" t="str">
        <f t="shared" si="0"/>
        <v>-</v>
      </c>
      <c r="E6" s="251" t="str">
        <f>IF(MD!H11="bye","", LEFT(MD!H11,FIND(" ",MD!H11)+1) &amp; " - " &amp; LEFT(MD!H12,FIND(" ",MD!H12)+1))</f>
        <v>ΤΣΕΛΟΥ Α - ΑΓΓΕΛΑΤΟΥ-ΡΑΦΤΟΠΟΥΛΟΥ Α</v>
      </c>
      <c r="F6" s="255"/>
    </row>
    <row r="7" spans="1:8">
      <c r="A7" s="256"/>
      <c r="B7" s="253" t="str">
        <f>Setup!$B$7</f>
        <v>Κ16 Δ</v>
      </c>
      <c r="C7" s="8" t="str">
        <f>IF(MD!H13="bye","", LEFT(MD!H13,FIND(" ",MD!H13)+1) &amp; " - " &amp; LEFT(MD!H14,FIND(" ",MD!H14)+1))</f>
        <v>ΚΑΡΠΟΥΖΗ Ο - ΤΖΑΝΟΠΟΥΛΟΥ Α</v>
      </c>
      <c r="D7" s="7" t="str">
        <f t="shared" si="0"/>
        <v>-</v>
      </c>
      <c r="E7" s="251" t="str">
        <f>IF(MD!H15="bye","", LEFT(MD!H15,FIND(" ",MD!H15)+1) &amp; " - " &amp; LEFT(MD!H16,FIND(" ",MD!H16)+1))</f>
        <v>ΠΟΔΑΡΑ Ι - ΚΑΛΑΤΖΗ Μ</v>
      </c>
      <c r="F7" s="255"/>
    </row>
    <row r="8" spans="1:8">
      <c r="A8" s="257"/>
      <c r="B8" s="253" t="str">
        <f>Setup!$B$7</f>
        <v>Κ16 Δ</v>
      </c>
      <c r="C8" s="8" t="str">
        <f>IF(MD!H17="bye","", LEFT(MD!H17,FIND(" ",MD!H17)+1) &amp; " - " &amp; LEFT(MD!H18,FIND(" ",MD!H18)+1))</f>
        <v/>
      </c>
      <c r="D8" s="7" t="str">
        <f t="shared" si="0"/>
        <v xml:space="preserve"> </v>
      </c>
      <c r="E8" s="251" t="str">
        <f>IF(MD!H19="bye","", LEFT(MD!H19,FIND(" ",MD!H19)+1) &amp; " - " &amp; LEFT(MD!H20,FIND(" ",MD!H20)+1))</f>
        <v>ΝΤΟΥΜΑ Δ - ΖΟΥΡΙΔΗ Ε</v>
      </c>
      <c r="F8" s="255"/>
    </row>
    <row r="9" spans="1:8">
      <c r="A9" s="256" t="s">
        <v>14</v>
      </c>
      <c r="B9" s="253" t="str">
        <f>Setup!$B$7</f>
        <v>Κ16 Δ</v>
      </c>
      <c r="C9" s="8" t="str">
        <f>IF(MD!H21="bye","", LEFT(MD!H21,FIND(" ",MD!H21)+1) &amp; " - " &amp; LEFT(MD!H22,FIND(" ",MD!H22)+1))</f>
        <v>ΛΑΘΟΥΡΗ Ι - ΤΣΙΑΡΑ Ι</v>
      </c>
      <c r="D9" s="7" t="str">
        <f t="shared" si="0"/>
        <v xml:space="preserve"> </v>
      </c>
      <c r="E9" s="251" t="str">
        <f>IF(MD!H23="bye","", LEFT(MD!H23,FIND(" ",MD!H23)+1) &amp; " - " &amp; LEFT(MD!H24,FIND(" ",MD!H24)+1))</f>
        <v/>
      </c>
      <c r="F9" s="255"/>
    </row>
    <row r="10" spans="1:8">
      <c r="A10" s="257"/>
      <c r="B10" s="253" t="str">
        <f>Setup!$B$7</f>
        <v>Κ16 Δ</v>
      </c>
      <c r="C10" s="8" t="str">
        <f>IF(MD!H25="bye","", LEFT(MD!H25,FIND(" ",MD!H25)+1) &amp; " - " &amp; LEFT(MD!H26,FIND(" ",MD!H26)+1))</f>
        <v>ΤΣΕΡΕΓΚΟΥΝΗ Α - ΚΑΛΟΥΜΕΝΟΥ Μ</v>
      </c>
      <c r="D10" s="7" t="str">
        <f t="shared" si="0"/>
        <v>-</v>
      </c>
      <c r="E10" s="251" t="str">
        <f>IF(MD!H27="bye","", LEFT(MD!H27,FIND(" ",MD!H27)+1) &amp; " - " &amp; LEFT(MD!H28,FIND(" ",MD!H28)+1))</f>
        <v>ΜΑΡΚΑΚΗ Μ - ΚΡΟΥΣΤΑΛΑΚΗ Α</v>
      </c>
      <c r="F10" s="255"/>
    </row>
    <row r="11" spans="1:8">
      <c r="A11" s="257"/>
      <c r="B11" s="253" t="str">
        <f>Setup!$B$7</f>
        <v>Κ16 Δ</v>
      </c>
      <c r="C11" s="8" t="str">
        <f>IF(MD!H29="bye","", LEFT(MD!H29,FIND(" ",MD!H29)+1) &amp; " - " &amp; LEFT(MD!H30,FIND(" ",MD!H30)+1))</f>
        <v>ΑΜΠΑΤΖΙΔΗ Ν - ΤΑΒΛΑ Ε</v>
      </c>
      <c r="D11" s="7" t="str">
        <f t="shared" si="0"/>
        <v>-</v>
      </c>
      <c r="E11" s="251" t="str">
        <f>IF(MD!H31="bye","", LEFT(MD!H31,FIND(" ",MD!H31)+1) &amp; " - " &amp; LEFT(MD!H32,FIND(" ",MD!H32)+1))</f>
        <v>ΜΑΡΙΝΟΠΟΥΛΟΥ Χ - ΔΕΜΕΛΙΔΗ Α</v>
      </c>
      <c r="F11" s="255"/>
    </row>
    <row r="12" spans="1:8">
      <c r="A12" s="257"/>
      <c r="B12" s="253" t="str">
        <f>Setup!$B$7</f>
        <v>Κ16 Δ</v>
      </c>
      <c r="C12" s="8" t="str">
        <f>IF(MD!H33="bye","", LEFT(MD!H33,FIND(" ",MD!H33)+1) &amp; " - " &amp; LEFT(MD!H34,FIND(" ",MD!H34)+1))</f>
        <v/>
      </c>
      <c r="D12" s="7" t="str">
        <f t="shared" si="0"/>
        <v xml:space="preserve"> </v>
      </c>
      <c r="E12" s="251" t="str">
        <f>IF(MD!H35="bye","", LEFT(MD!H35,FIND(" ",MD!H35)+1) &amp; " - " &amp; LEFT(MD!H36,FIND(" ",MD!H36)+1))</f>
        <v>ΓΚΟΓΚΟΥ Κ - ΓΡΙΒΑ Β</v>
      </c>
      <c r="F12" s="255"/>
    </row>
    <row r="13" spans="1:8">
      <c r="B13" s="5"/>
      <c r="C13" s="8"/>
      <c r="D13" s="7"/>
      <c r="E13" s="8"/>
    </row>
    <row r="14" spans="1:8">
      <c r="A14" s="1"/>
      <c r="B14" s="5"/>
      <c r="C14" s="4"/>
      <c r="D14" s="5"/>
      <c r="E14" s="4"/>
      <c r="F14" s="4"/>
      <c r="G14" s="4"/>
      <c r="H14" s="4"/>
    </row>
    <row r="15" spans="1:8">
      <c r="B15" s="3"/>
      <c r="C15" s="9"/>
      <c r="D15" s="6"/>
      <c r="E15" s="9"/>
    </row>
    <row r="16" spans="1:8" ht="18">
      <c r="A16" s="399" t="s">
        <v>22</v>
      </c>
      <c r="B16" s="400"/>
      <c r="C16" s="400"/>
      <c r="D16" s="13"/>
      <c r="E16" s="15" t="s">
        <v>23</v>
      </c>
      <c r="F16" s="401" t="s">
        <v>77</v>
      </c>
    </row>
    <row r="17" spans="1:6">
      <c r="A17" s="2" t="s">
        <v>11</v>
      </c>
      <c r="B17" s="252" t="s">
        <v>12</v>
      </c>
      <c r="C17" s="17" t="s">
        <v>32</v>
      </c>
      <c r="D17" s="17"/>
      <c r="E17" s="259" t="s">
        <v>33</v>
      </c>
      <c r="F17" s="402"/>
    </row>
    <row r="18" spans="1:6">
      <c r="A18" s="256" t="s">
        <v>13</v>
      </c>
      <c r="B18" s="261" t="str">
        <f>Setup!$B$7</f>
        <v>Κ16 Δ</v>
      </c>
      <c r="C18" s="8" t="str">
        <f>MD!L5 &amp; " - " &amp; MD!L6</f>
        <v>ΝΑΟΥΜ - ΜΑΘΙΟΥΔΑΚΗ</v>
      </c>
      <c r="D18" s="7" t="str">
        <f>IF(OR(C18="",E18="")," ","-")</f>
        <v>-</v>
      </c>
      <c r="E18" s="258" t="str">
        <f>MD!L9 &amp; " - " &amp; MD!L10</f>
        <v>ΤΣΕΛΟΥ - ΑΓΓΕΛΑΤΟΥ</v>
      </c>
      <c r="F18" s="255"/>
    </row>
    <row r="19" spans="1:6">
      <c r="A19" s="256"/>
      <c r="B19" s="261" t="str">
        <f>Setup!$B$7</f>
        <v>Κ16 Δ</v>
      </c>
      <c r="C19" s="8" t="str">
        <f>MD!L13 &amp; " - " &amp; MD!L14</f>
        <v>ΚΑΡΠΟΥΖΗ - ΤΖΑΝΟΠΟΥΛΟΥ</v>
      </c>
      <c r="D19" s="7" t="str">
        <f>IF(OR(C19="",E19="")," ","-")</f>
        <v>-</v>
      </c>
      <c r="E19" s="258" t="str">
        <f>MD!L17 &amp; " - " &amp; MD!L18</f>
        <v>ΝΤΟΥΜΑ - ΖΟΥΡΙΔΗ</v>
      </c>
      <c r="F19" s="255"/>
    </row>
    <row r="20" spans="1:6">
      <c r="A20" s="256"/>
      <c r="B20" s="261" t="str">
        <f>Setup!$B$7</f>
        <v>Κ16 Δ</v>
      </c>
      <c r="C20" s="8" t="str">
        <f>MD!L21 &amp; " - " &amp; MD!L22</f>
        <v>ΛΑΘΟΥΡΗ - ΤΣΙΑΡΑ</v>
      </c>
      <c r="D20" s="7" t="str">
        <f>IF(OR(C20="",E20="")," ","-")</f>
        <v>-</v>
      </c>
      <c r="E20" s="258" t="str">
        <f>MD!L25 &amp; " - " &amp; MD!L26</f>
        <v>ΜΑΡΚΑΚΗ - ΚΡΟΥΣΤΑΛΑΚΗ</v>
      </c>
      <c r="F20" s="255"/>
    </row>
    <row r="21" spans="1:6">
      <c r="A21" s="256"/>
      <c r="B21" s="261" t="str">
        <f>Setup!$B$7</f>
        <v>Κ16 Δ</v>
      </c>
      <c r="C21" s="8" t="str">
        <f>MD!L29 &amp; " - " &amp; MD!L30</f>
        <v>ΜΑΡΙΝΟΠΟΥΛΟΥ - ΔΕΜΕΛΙΔΗ</v>
      </c>
      <c r="D21" s="7" t="str">
        <f>IF(OR(C21="",E21="")," ","-")</f>
        <v>-</v>
      </c>
      <c r="E21" s="258" t="str">
        <f>MD!L33 &amp; " - " &amp; MD!L34</f>
        <v>ΓΚΟΓΚΟΥ - ΓΡΙΒΑ</v>
      </c>
      <c r="F21" s="255"/>
    </row>
    <row r="22" spans="1:6">
      <c r="A22" s="1"/>
      <c r="B22" s="3"/>
      <c r="C22" s="8"/>
      <c r="D22" s="7"/>
      <c r="E22" s="8"/>
      <c r="F22" s="4"/>
    </row>
    <row r="23" spans="1:6">
      <c r="B23" s="3"/>
      <c r="C23" s="8"/>
      <c r="D23" s="7"/>
      <c r="E23" s="8"/>
      <c r="F23" s="4"/>
    </row>
    <row r="24" spans="1:6">
      <c r="B24" s="3"/>
      <c r="C24" s="8"/>
      <c r="D24" s="7"/>
      <c r="E24" s="8"/>
      <c r="F24" s="4"/>
    </row>
    <row r="25" spans="1:6" ht="15.75">
      <c r="A25" s="262" t="s">
        <v>78</v>
      </c>
      <c r="B25" s="262"/>
      <c r="C25" s="262"/>
      <c r="D25" s="262"/>
      <c r="E25" s="262"/>
      <c r="F25" s="262"/>
    </row>
  </sheetData>
  <sheetProtection sheet="1" objects="1" scenarios="1"/>
  <mergeCells count="6">
    <mergeCell ref="A1:F1"/>
    <mergeCell ref="A3:C3"/>
    <mergeCell ref="A16:C16"/>
    <mergeCell ref="F3:F4"/>
    <mergeCell ref="F16:F17"/>
    <mergeCell ref="A2:F2"/>
  </mergeCells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6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2"/>
  <cols>
    <col min="1" max="1" width="7.28515625" style="22" bestFit="1" customWidth="1"/>
    <col min="2" max="2" width="8.5703125" style="22" customWidth="1"/>
    <col min="3" max="3" width="9.5703125" style="25" bestFit="1" customWidth="1"/>
    <col min="4" max="4" width="8.85546875" style="22"/>
    <col min="5" max="5" width="3.28515625" style="22" hidden="1" customWidth="1"/>
    <col min="6" max="6" width="4.7109375" style="22" hidden="1" customWidth="1"/>
    <col min="7" max="7" width="8.42578125" style="22" hidden="1" customWidth="1"/>
    <col min="8" max="8" width="8.85546875" style="22"/>
    <col min="9" max="9" width="3.28515625" style="352" bestFit="1" customWidth="1"/>
    <col min="10" max="10" width="6.140625" style="352" bestFit="1" customWidth="1"/>
    <col min="11" max="11" width="6.28515625" style="352" bestFit="1" customWidth="1"/>
    <col min="12" max="12" width="5.140625" style="352" bestFit="1" customWidth="1"/>
    <col min="13" max="13" width="4.28515625" style="352" bestFit="1" customWidth="1"/>
    <col min="14" max="14" width="4" style="352" bestFit="1" customWidth="1"/>
    <col min="15" max="16" width="4.28515625" style="352" bestFit="1" customWidth="1"/>
    <col min="17" max="17" width="3.28515625" style="352" bestFit="1" customWidth="1"/>
    <col min="18" max="18" width="6.140625" style="352" bestFit="1" customWidth="1"/>
    <col min="19" max="19" width="6.28515625" style="352" bestFit="1" customWidth="1"/>
    <col min="20" max="20" width="5.140625" style="352" bestFit="1" customWidth="1"/>
    <col min="21" max="21" width="4" style="352" bestFit="1" customWidth="1"/>
    <col min="22" max="24" width="4.140625" style="352" bestFit="1" customWidth="1"/>
    <col min="25" max="16384" width="8.85546875" style="22"/>
  </cols>
  <sheetData>
    <row r="1" spans="1:24">
      <c r="A1" s="26" t="s">
        <v>34</v>
      </c>
      <c r="B1" s="353" t="s">
        <v>35</v>
      </c>
      <c r="C1" s="354" t="s">
        <v>36</v>
      </c>
      <c r="D1" s="352"/>
      <c r="E1" s="352"/>
      <c r="F1" s="352"/>
      <c r="G1" s="352"/>
      <c r="H1" s="352"/>
      <c r="I1" s="403" t="s">
        <v>55</v>
      </c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5"/>
    </row>
    <row r="2" spans="1:24">
      <c r="A2" s="27">
        <v>1</v>
      </c>
      <c r="B2" s="23">
        <f ca="1">RAND()/22</f>
        <v>4.167264930998018E-2</v>
      </c>
      <c r="C2" s="23">
        <v>3.3617959496190105E-3</v>
      </c>
      <c r="I2" s="307"/>
      <c r="J2" s="308"/>
      <c r="K2" s="309" t="s">
        <v>56</v>
      </c>
      <c r="L2" s="309" t="s">
        <v>57</v>
      </c>
      <c r="M2" s="310" t="s">
        <v>58</v>
      </c>
      <c r="N2" s="309" t="s">
        <v>10</v>
      </c>
      <c r="O2" s="311" t="s">
        <v>59</v>
      </c>
      <c r="P2" s="312" t="s">
        <v>60</v>
      </c>
      <c r="Q2" s="406"/>
      <c r="R2" s="407"/>
      <c r="S2" s="313" t="s">
        <v>56</v>
      </c>
      <c r="T2" s="313" t="s">
        <v>57</v>
      </c>
      <c r="U2" s="313" t="s">
        <v>58</v>
      </c>
      <c r="V2" s="313" t="s">
        <v>10</v>
      </c>
      <c r="W2" s="314" t="s">
        <v>59</v>
      </c>
      <c r="X2" s="315" t="s">
        <v>60</v>
      </c>
    </row>
    <row r="3" spans="1:24">
      <c r="A3" s="27">
        <v>2</v>
      </c>
      <c r="B3" s="23">
        <f ca="1">RAND()/22</f>
        <v>3.3607274831601842E-2</v>
      </c>
      <c r="C3" s="23">
        <v>2.3857435075262945E-2</v>
      </c>
      <c r="I3" s="408" t="s">
        <v>61</v>
      </c>
      <c r="J3" s="316" t="s">
        <v>62</v>
      </c>
      <c r="K3" s="317">
        <v>1</v>
      </c>
      <c r="L3" s="317">
        <v>2</v>
      </c>
      <c r="M3" s="318">
        <v>2</v>
      </c>
      <c r="N3" s="318">
        <v>0</v>
      </c>
      <c r="O3" s="317">
        <v>0</v>
      </c>
      <c r="P3" s="318">
        <v>0</v>
      </c>
      <c r="Q3" s="408" t="s">
        <v>61</v>
      </c>
      <c r="R3" s="316" t="s">
        <v>62</v>
      </c>
      <c r="S3" s="317">
        <v>1</v>
      </c>
      <c r="T3" s="317">
        <v>1</v>
      </c>
      <c r="U3" s="317">
        <v>0</v>
      </c>
      <c r="V3" s="317">
        <v>0</v>
      </c>
      <c r="W3" s="317">
        <v>0</v>
      </c>
      <c r="X3" s="318">
        <v>0</v>
      </c>
    </row>
    <row r="4" spans="1:24">
      <c r="A4" s="27">
        <v>3</v>
      </c>
      <c r="B4" s="23">
        <f ca="1">RAND()/22</f>
        <v>4.899362305682462E-3</v>
      </c>
      <c r="C4" s="23">
        <v>4.1877408044028286E-2</v>
      </c>
      <c r="I4" s="409"/>
      <c r="J4" s="316" t="s">
        <v>63</v>
      </c>
      <c r="K4" s="319">
        <v>3</v>
      </c>
      <c r="L4" s="319">
        <v>4</v>
      </c>
      <c r="M4" s="320">
        <v>4</v>
      </c>
      <c r="N4" s="320">
        <v>0</v>
      </c>
      <c r="O4" s="319">
        <v>0</v>
      </c>
      <c r="P4" s="320">
        <v>0</v>
      </c>
      <c r="Q4" s="409"/>
      <c r="R4" s="316" t="s">
        <v>63</v>
      </c>
      <c r="S4" s="319">
        <v>3</v>
      </c>
      <c r="T4" s="319">
        <v>1</v>
      </c>
      <c r="U4" s="319">
        <v>0</v>
      </c>
      <c r="V4" s="319">
        <v>0</v>
      </c>
      <c r="W4" s="319">
        <v>0</v>
      </c>
      <c r="X4" s="320">
        <v>0</v>
      </c>
    </row>
    <row r="5" spans="1:24">
      <c r="A5" s="27">
        <v>4</v>
      </c>
      <c r="B5" s="23">
        <f t="shared" ref="B5:B65" ca="1" si="0">RAND()/22</f>
        <v>3.4543491329412417E-2</v>
      </c>
      <c r="C5" s="23">
        <v>3.0378780090597732E-2</v>
      </c>
      <c r="I5" s="409"/>
      <c r="J5" s="316" t="s">
        <v>64</v>
      </c>
      <c r="K5" s="319">
        <v>6</v>
      </c>
      <c r="L5" s="319">
        <v>8</v>
      </c>
      <c r="M5" s="320">
        <v>8</v>
      </c>
      <c r="N5" s="320">
        <v>0</v>
      </c>
      <c r="O5" s="319">
        <v>0</v>
      </c>
      <c r="P5" s="320">
        <v>0</v>
      </c>
      <c r="Q5" s="409"/>
      <c r="R5" s="316" t="s">
        <v>64</v>
      </c>
      <c r="S5" s="319">
        <v>6</v>
      </c>
      <c r="T5" s="319">
        <v>2</v>
      </c>
      <c r="U5" s="319">
        <v>0</v>
      </c>
      <c r="V5" s="319">
        <v>0</v>
      </c>
      <c r="W5" s="319">
        <v>0</v>
      </c>
      <c r="X5" s="320">
        <v>0</v>
      </c>
    </row>
    <row r="6" spans="1:24">
      <c r="A6" s="27">
        <v>5</v>
      </c>
      <c r="B6" s="23">
        <f t="shared" ca="1" si="0"/>
        <v>2.0881658957428269E-2</v>
      </c>
      <c r="C6" s="23">
        <v>5.7984235351941187E-3</v>
      </c>
      <c r="I6" s="410"/>
      <c r="J6" s="316" t="s">
        <v>65</v>
      </c>
      <c r="K6" s="321">
        <v>7.5</v>
      </c>
      <c r="L6" s="321">
        <v>10</v>
      </c>
      <c r="M6" s="322">
        <v>10</v>
      </c>
      <c r="N6" s="322"/>
      <c r="O6" s="321"/>
      <c r="P6" s="322"/>
      <c r="Q6" s="410"/>
      <c r="R6" s="316" t="s">
        <v>65</v>
      </c>
      <c r="S6" s="321">
        <v>7.5</v>
      </c>
      <c r="T6" s="321">
        <v>2.5</v>
      </c>
      <c r="U6" s="321">
        <v>0</v>
      </c>
      <c r="V6" s="321">
        <v>0</v>
      </c>
      <c r="W6" s="321">
        <v>0</v>
      </c>
      <c r="X6" s="322">
        <v>0</v>
      </c>
    </row>
    <row r="7" spans="1:24">
      <c r="A7" s="27">
        <v>6</v>
      </c>
      <c r="B7" s="23">
        <f t="shared" ca="1" si="0"/>
        <v>3.868606395898659E-3</v>
      </c>
      <c r="C7" s="23">
        <v>7.3636144266189052E-3</v>
      </c>
      <c r="I7" s="410" t="s">
        <v>66</v>
      </c>
      <c r="J7" s="323" t="s">
        <v>67</v>
      </c>
      <c r="K7" s="319">
        <v>0.3</v>
      </c>
      <c r="L7" s="319">
        <v>0.5</v>
      </c>
      <c r="M7" s="320">
        <v>0.5</v>
      </c>
      <c r="N7" s="320">
        <v>0</v>
      </c>
      <c r="O7" s="319">
        <v>0</v>
      </c>
      <c r="P7" s="320">
        <v>0</v>
      </c>
      <c r="Q7" s="411" t="s">
        <v>66</v>
      </c>
      <c r="R7" s="316" t="s">
        <v>67</v>
      </c>
      <c r="S7" s="324">
        <v>0.3</v>
      </c>
      <c r="T7" s="324">
        <v>0.2</v>
      </c>
      <c r="U7" s="324">
        <v>0</v>
      </c>
      <c r="V7" s="324">
        <v>0</v>
      </c>
      <c r="W7" s="324">
        <v>0</v>
      </c>
      <c r="X7" s="325">
        <v>0</v>
      </c>
    </row>
    <row r="8" spans="1:24">
      <c r="A8" s="27">
        <v>7</v>
      </c>
      <c r="B8" s="23">
        <f t="shared" ca="1" si="0"/>
        <v>2.8172026670771899E-2</v>
      </c>
      <c r="C8" s="23">
        <v>2.3983476970540544E-2</v>
      </c>
      <c r="I8" s="411"/>
      <c r="J8" s="316" t="s">
        <v>68</v>
      </c>
      <c r="K8" s="319">
        <v>1</v>
      </c>
      <c r="L8" s="319">
        <v>2</v>
      </c>
      <c r="M8" s="320">
        <v>2</v>
      </c>
      <c r="N8" s="320">
        <v>0</v>
      </c>
      <c r="O8" s="319">
        <v>0</v>
      </c>
      <c r="P8" s="320">
        <v>0</v>
      </c>
      <c r="Q8" s="411"/>
      <c r="R8" s="316" t="s">
        <v>68</v>
      </c>
      <c r="S8" s="326">
        <v>1</v>
      </c>
      <c r="T8" s="326">
        <v>1</v>
      </c>
      <c r="U8" s="326">
        <v>0</v>
      </c>
      <c r="V8" s="326">
        <v>0</v>
      </c>
      <c r="W8" s="326">
        <v>0</v>
      </c>
      <c r="X8" s="327">
        <v>0</v>
      </c>
    </row>
    <row r="9" spans="1:24">
      <c r="A9" s="27">
        <v>8</v>
      </c>
      <c r="B9" s="23">
        <f t="shared" ca="1" si="0"/>
        <v>4.0879719362153337E-2</v>
      </c>
      <c r="C9" s="23">
        <v>2.650831978342302E-2</v>
      </c>
      <c r="I9" s="411"/>
      <c r="J9" s="316" t="s">
        <v>69</v>
      </c>
      <c r="K9" s="321">
        <v>2</v>
      </c>
      <c r="L9" s="321">
        <v>4</v>
      </c>
      <c r="M9" s="322">
        <v>4</v>
      </c>
      <c r="N9" s="322">
        <v>0</v>
      </c>
      <c r="O9" s="321">
        <v>0</v>
      </c>
      <c r="P9" s="322">
        <v>0</v>
      </c>
      <c r="Q9" s="411"/>
      <c r="R9" s="316" t="s">
        <v>69</v>
      </c>
      <c r="S9" s="328">
        <v>2</v>
      </c>
      <c r="T9" s="328">
        <v>2</v>
      </c>
      <c r="U9" s="328">
        <v>0</v>
      </c>
      <c r="V9" s="328">
        <v>0</v>
      </c>
      <c r="W9" s="328">
        <v>0</v>
      </c>
      <c r="X9" s="329">
        <v>0</v>
      </c>
    </row>
    <row r="10" spans="1:24">
      <c r="A10" s="27">
        <v>9</v>
      </c>
      <c r="B10" s="23">
        <f t="shared" ca="1" si="0"/>
        <v>1.7717399169263646E-2</v>
      </c>
      <c r="C10" s="23">
        <v>4.0103092237315514E-2</v>
      </c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</row>
    <row r="11" spans="1:24">
      <c r="A11" s="27">
        <v>10</v>
      </c>
      <c r="B11" s="23">
        <f t="shared" ca="1" si="0"/>
        <v>2.4924988874467025E-2</v>
      </c>
      <c r="C11" s="23">
        <v>4.4318989777241073E-2</v>
      </c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</row>
    <row r="12" spans="1:24">
      <c r="A12" s="27">
        <v>11</v>
      </c>
      <c r="B12" s="23">
        <f t="shared" ca="1" si="0"/>
        <v>1.4715344030997057E-2</v>
      </c>
      <c r="C12" s="23">
        <v>3.8170061485531835E-2</v>
      </c>
      <c r="I12" s="412" t="s">
        <v>70</v>
      </c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</row>
    <row r="13" spans="1:24">
      <c r="A13" s="27">
        <v>12</v>
      </c>
      <c r="B13" s="23">
        <f t="shared" ca="1" si="0"/>
        <v>2.3600507007013952E-2</v>
      </c>
      <c r="C13" s="23">
        <v>3.6323026755239796E-2</v>
      </c>
      <c r="I13" s="332"/>
      <c r="J13" s="320"/>
      <c r="K13" s="333" t="s">
        <v>56</v>
      </c>
      <c r="L13" s="333" t="s">
        <v>57</v>
      </c>
      <c r="M13" s="333" t="s">
        <v>58</v>
      </c>
      <c r="N13" s="333" t="s">
        <v>10</v>
      </c>
      <c r="O13" s="334" t="s">
        <v>59</v>
      </c>
      <c r="P13" s="335" t="s">
        <v>60</v>
      </c>
      <c r="Q13" s="413"/>
      <c r="R13" s="414"/>
      <c r="S13" s="333" t="s">
        <v>56</v>
      </c>
      <c r="T13" s="333" t="s">
        <v>57</v>
      </c>
      <c r="U13" s="333" t="s">
        <v>58</v>
      </c>
      <c r="V13" s="333" t="s">
        <v>10</v>
      </c>
      <c r="W13" s="334" t="s">
        <v>59</v>
      </c>
      <c r="X13" s="335" t="s">
        <v>60</v>
      </c>
    </row>
    <row r="14" spans="1:24">
      <c r="A14" s="27">
        <v>13</v>
      </c>
      <c r="B14" s="23">
        <f t="shared" ca="1" si="0"/>
        <v>3.7736789896926644E-2</v>
      </c>
      <c r="C14" s="23">
        <v>6.8901562181542123E-3</v>
      </c>
      <c r="I14" s="408" t="s">
        <v>61</v>
      </c>
      <c r="J14" s="316" t="s">
        <v>62</v>
      </c>
      <c r="K14" s="317">
        <v>7</v>
      </c>
      <c r="L14" s="317">
        <v>10</v>
      </c>
      <c r="M14" s="317">
        <v>14</v>
      </c>
      <c r="N14" s="317">
        <v>21</v>
      </c>
      <c r="O14" s="317">
        <v>35</v>
      </c>
      <c r="P14" s="318">
        <v>42</v>
      </c>
      <c r="Q14" s="408" t="s">
        <v>61</v>
      </c>
      <c r="R14" s="316" t="s">
        <v>62</v>
      </c>
      <c r="S14" s="317">
        <v>7</v>
      </c>
      <c r="T14" s="317">
        <v>3</v>
      </c>
      <c r="U14" s="317">
        <v>4</v>
      </c>
      <c r="V14" s="317">
        <v>7</v>
      </c>
      <c r="W14" s="317">
        <v>14</v>
      </c>
      <c r="X14" s="318">
        <v>7</v>
      </c>
    </row>
    <row r="15" spans="1:24">
      <c r="A15" s="27">
        <v>14</v>
      </c>
      <c r="B15" s="23">
        <f t="shared" ca="1" si="0"/>
        <v>9.6877304529169213E-3</v>
      </c>
      <c r="C15" s="23">
        <v>2.9682520644617728E-2</v>
      </c>
      <c r="I15" s="409"/>
      <c r="J15" s="316" t="s">
        <v>63</v>
      </c>
      <c r="K15" s="319">
        <v>10</v>
      </c>
      <c r="L15" s="319">
        <v>15</v>
      </c>
      <c r="M15" s="319">
        <v>20</v>
      </c>
      <c r="N15" s="319">
        <v>30</v>
      </c>
      <c r="O15" s="319">
        <v>50</v>
      </c>
      <c r="P15" s="320">
        <v>60</v>
      </c>
      <c r="Q15" s="409"/>
      <c r="R15" s="316" t="s">
        <v>63</v>
      </c>
      <c r="S15" s="319">
        <v>10</v>
      </c>
      <c r="T15" s="319">
        <v>5</v>
      </c>
      <c r="U15" s="319">
        <v>5</v>
      </c>
      <c r="V15" s="319">
        <v>10</v>
      </c>
      <c r="W15" s="319">
        <v>20</v>
      </c>
      <c r="X15" s="320">
        <v>10</v>
      </c>
    </row>
    <row r="16" spans="1:24">
      <c r="A16" s="27">
        <v>15</v>
      </c>
      <c r="B16" s="23">
        <f t="shared" ca="1" si="0"/>
        <v>1.2373523565909989E-3</v>
      </c>
      <c r="C16" s="23">
        <v>4.1569549461330006E-2</v>
      </c>
      <c r="I16" s="409"/>
      <c r="J16" s="316" t="s">
        <v>64</v>
      </c>
      <c r="K16" s="319">
        <v>20</v>
      </c>
      <c r="L16" s="319">
        <v>30</v>
      </c>
      <c r="M16" s="319">
        <v>40</v>
      </c>
      <c r="N16" s="319">
        <v>60</v>
      </c>
      <c r="O16" s="319">
        <v>100</v>
      </c>
      <c r="P16" s="320">
        <v>120</v>
      </c>
      <c r="Q16" s="409"/>
      <c r="R16" s="316" t="s">
        <v>64</v>
      </c>
      <c r="S16" s="319">
        <v>20</v>
      </c>
      <c r="T16" s="319">
        <v>10</v>
      </c>
      <c r="U16" s="319">
        <v>10</v>
      </c>
      <c r="V16" s="319">
        <v>20</v>
      </c>
      <c r="W16" s="319">
        <v>40</v>
      </c>
      <c r="X16" s="320">
        <v>20</v>
      </c>
    </row>
    <row r="17" spans="1:24">
      <c r="A17" s="27">
        <v>16</v>
      </c>
      <c r="B17" s="23">
        <f t="shared" ca="1" si="0"/>
        <v>1.9569762445301245E-2</v>
      </c>
      <c r="C17" s="23">
        <v>1.3215014134745856E-3</v>
      </c>
      <c r="I17" s="410"/>
      <c r="J17" s="316" t="s">
        <v>65</v>
      </c>
      <c r="K17" s="321">
        <v>25</v>
      </c>
      <c r="L17" s="321">
        <v>37</v>
      </c>
      <c r="M17" s="321">
        <v>50</v>
      </c>
      <c r="N17" s="321">
        <v>75</v>
      </c>
      <c r="O17" s="321">
        <v>125</v>
      </c>
      <c r="P17" s="322">
        <v>150</v>
      </c>
      <c r="Q17" s="410"/>
      <c r="R17" s="316" t="s">
        <v>65</v>
      </c>
      <c r="S17" s="321">
        <v>25</v>
      </c>
      <c r="T17" s="321">
        <v>12</v>
      </c>
      <c r="U17" s="321">
        <v>13</v>
      </c>
      <c r="V17" s="321">
        <v>25</v>
      </c>
      <c r="W17" s="321">
        <v>50</v>
      </c>
      <c r="X17" s="322">
        <v>25</v>
      </c>
    </row>
    <row r="18" spans="1:24">
      <c r="A18" s="28">
        <v>17</v>
      </c>
      <c r="B18" s="23">
        <f t="shared" ca="1" si="0"/>
        <v>1.0012062396105908E-3</v>
      </c>
      <c r="C18" s="24">
        <v>2.6356351420396162E-2</v>
      </c>
      <c r="I18" s="411" t="s">
        <v>66</v>
      </c>
      <c r="J18" s="316" t="s">
        <v>67</v>
      </c>
      <c r="K18" s="317">
        <v>4</v>
      </c>
      <c r="L18" s="317">
        <v>5</v>
      </c>
      <c r="M18" s="317">
        <v>7</v>
      </c>
      <c r="N18" s="317">
        <v>10</v>
      </c>
      <c r="O18" s="317">
        <v>15</v>
      </c>
      <c r="P18" s="318">
        <v>18</v>
      </c>
      <c r="Q18" s="411" t="s">
        <v>66</v>
      </c>
      <c r="R18" s="316" t="s">
        <v>67</v>
      </c>
      <c r="S18" s="324">
        <v>4</v>
      </c>
      <c r="T18" s="324">
        <v>1</v>
      </c>
      <c r="U18" s="324">
        <v>2</v>
      </c>
      <c r="V18" s="324">
        <v>3</v>
      </c>
      <c r="W18" s="324">
        <v>5</v>
      </c>
      <c r="X18" s="325">
        <v>3</v>
      </c>
    </row>
    <row r="19" spans="1:24">
      <c r="A19" s="28">
        <v>18</v>
      </c>
      <c r="B19" s="23">
        <f t="shared" ca="1" si="0"/>
        <v>1.8149076027613811E-2</v>
      </c>
      <c r="C19" s="24">
        <v>2.9064558443209907E-2</v>
      </c>
      <c r="I19" s="411"/>
      <c r="J19" s="316" t="s">
        <v>68</v>
      </c>
      <c r="K19" s="319">
        <v>5</v>
      </c>
      <c r="L19" s="319">
        <v>8</v>
      </c>
      <c r="M19" s="319">
        <v>10</v>
      </c>
      <c r="N19" s="319">
        <v>15</v>
      </c>
      <c r="O19" s="319">
        <v>25</v>
      </c>
      <c r="P19" s="320">
        <v>30</v>
      </c>
      <c r="Q19" s="411"/>
      <c r="R19" s="316" t="s">
        <v>68</v>
      </c>
      <c r="S19" s="326">
        <v>5</v>
      </c>
      <c r="T19" s="326">
        <v>3</v>
      </c>
      <c r="U19" s="326">
        <v>2</v>
      </c>
      <c r="V19" s="326">
        <v>5</v>
      </c>
      <c r="W19" s="326">
        <v>10</v>
      </c>
      <c r="X19" s="327">
        <v>5</v>
      </c>
    </row>
    <row r="20" spans="1:24">
      <c r="A20" s="28">
        <v>19</v>
      </c>
      <c r="B20" s="23">
        <f t="shared" ca="1" si="0"/>
        <v>1.2792375621372325E-2</v>
      </c>
      <c r="C20" s="24">
        <v>3.2983952792812491E-3</v>
      </c>
      <c r="I20" s="411"/>
      <c r="J20" s="316" t="s">
        <v>69</v>
      </c>
      <c r="K20" s="321">
        <v>10</v>
      </c>
      <c r="L20" s="321">
        <v>15</v>
      </c>
      <c r="M20" s="321">
        <v>20</v>
      </c>
      <c r="N20" s="321">
        <v>30</v>
      </c>
      <c r="O20" s="321">
        <v>50</v>
      </c>
      <c r="P20" s="322">
        <v>60</v>
      </c>
      <c r="Q20" s="411"/>
      <c r="R20" s="316" t="s">
        <v>69</v>
      </c>
      <c r="S20" s="328">
        <v>10</v>
      </c>
      <c r="T20" s="328">
        <v>5</v>
      </c>
      <c r="U20" s="328">
        <v>5</v>
      </c>
      <c r="V20" s="328">
        <v>10</v>
      </c>
      <c r="W20" s="328">
        <v>20</v>
      </c>
      <c r="X20" s="329">
        <v>10</v>
      </c>
    </row>
    <row r="21" spans="1:24">
      <c r="A21" s="28">
        <v>20</v>
      </c>
      <c r="B21" s="23">
        <f t="shared" ca="1" si="0"/>
        <v>3.8334708014987035E-2</v>
      </c>
      <c r="C21" s="24">
        <v>1.343572176389498E-2</v>
      </c>
      <c r="I21" s="410" t="s">
        <v>71</v>
      </c>
      <c r="J21" s="323" t="s">
        <v>72</v>
      </c>
      <c r="K21" s="319">
        <v>0.5</v>
      </c>
      <c r="L21" s="319">
        <v>2</v>
      </c>
      <c r="M21" s="319">
        <v>3</v>
      </c>
      <c r="N21" s="319">
        <v>4</v>
      </c>
      <c r="O21" s="319">
        <v>7</v>
      </c>
      <c r="P21" s="320">
        <v>8</v>
      </c>
      <c r="Q21" s="410" t="s">
        <v>71</v>
      </c>
      <c r="R21" s="323" t="s">
        <v>72</v>
      </c>
      <c r="S21" s="319">
        <v>0.5</v>
      </c>
      <c r="T21" s="319">
        <v>1.5</v>
      </c>
      <c r="U21" s="319">
        <v>1</v>
      </c>
      <c r="V21" s="319">
        <v>1</v>
      </c>
      <c r="W21" s="319">
        <v>3</v>
      </c>
      <c r="X21" s="320">
        <v>1</v>
      </c>
    </row>
    <row r="22" spans="1:24">
      <c r="A22" s="28">
        <v>21</v>
      </c>
      <c r="B22" s="23">
        <f t="shared" ca="1" si="0"/>
        <v>4.6153845636849522E-3</v>
      </c>
      <c r="C22" s="24">
        <v>3.7835309382194008E-3</v>
      </c>
      <c r="I22" s="411"/>
      <c r="J22" s="316" t="s">
        <v>73</v>
      </c>
      <c r="K22" s="319">
        <v>2</v>
      </c>
      <c r="L22" s="319">
        <v>3</v>
      </c>
      <c r="M22" s="319">
        <v>4</v>
      </c>
      <c r="N22" s="319">
        <v>6</v>
      </c>
      <c r="O22" s="319">
        <v>10</v>
      </c>
      <c r="P22" s="320">
        <v>12</v>
      </c>
      <c r="Q22" s="411"/>
      <c r="R22" s="316" t="s">
        <v>73</v>
      </c>
      <c r="S22" s="319">
        <v>2</v>
      </c>
      <c r="T22" s="319">
        <v>1</v>
      </c>
      <c r="U22" s="319">
        <v>1</v>
      </c>
      <c r="V22" s="319">
        <v>2</v>
      </c>
      <c r="W22" s="319">
        <v>4</v>
      </c>
      <c r="X22" s="320">
        <v>2</v>
      </c>
    </row>
    <row r="23" spans="1:24">
      <c r="A23" s="28">
        <v>22</v>
      </c>
      <c r="B23" s="23">
        <f t="shared" ca="1" si="0"/>
        <v>2.4701859809639268E-2</v>
      </c>
      <c r="C23" s="24">
        <v>3.4857266302925828E-2</v>
      </c>
      <c r="I23" s="411"/>
      <c r="J23" s="316" t="s">
        <v>74</v>
      </c>
      <c r="K23" s="321">
        <v>4</v>
      </c>
      <c r="L23" s="321">
        <v>6</v>
      </c>
      <c r="M23" s="321">
        <v>8</v>
      </c>
      <c r="N23" s="321">
        <v>12</v>
      </c>
      <c r="O23" s="321">
        <v>20</v>
      </c>
      <c r="P23" s="322">
        <v>24</v>
      </c>
      <c r="Q23" s="411"/>
      <c r="R23" s="316" t="s">
        <v>74</v>
      </c>
      <c r="S23" s="321">
        <v>4</v>
      </c>
      <c r="T23" s="321">
        <v>2</v>
      </c>
      <c r="U23" s="321">
        <v>2</v>
      </c>
      <c r="V23" s="321">
        <v>4</v>
      </c>
      <c r="W23" s="321">
        <v>8</v>
      </c>
      <c r="X23" s="322">
        <v>4</v>
      </c>
    </row>
    <row r="24" spans="1:24">
      <c r="A24" s="28">
        <v>23</v>
      </c>
      <c r="B24" s="23">
        <f t="shared" ca="1" si="0"/>
        <v>4.5365103305835167E-2</v>
      </c>
      <c r="C24" s="24">
        <v>3.4523531073198506E-2</v>
      </c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</row>
    <row r="25" spans="1:24">
      <c r="A25" s="28">
        <v>24</v>
      </c>
      <c r="B25" s="23">
        <f t="shared" ca="1" si="0"/>
        <v>2.0969868139094364E-2</v>
      </c>
      <c r="C25" s="24">
        <v>1.3720604057916308E-2</v>
      </c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</row>
    <row r="26" spans="1:24">
      <c r="A26" s="28">
        <v>25</v>
      </c>
      <c r="B26" s="23">
        <f t="shared" ca="1" si="0"/>
        <v>3.9090412954928162E-2</v>
      </c>
      <c r="C26" s="24">
        <v>3.9804568052682288E-2</v>
      </c>
      <c r="I26" s="331"/>
      <c r="J26" s="403" t="s">
        <v>75</v>
      </c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8"/>
      <c r="X26" s="336"/>
    </row>
    <row r="27" spans="1:24">
      <c r="A27" s="28">
        <v>26</v>
      </c>
      <c r="B27" s="23">
        <f t="shared" ca="1" si="0"/>
        <v>3.0705326035543736E-2</v>
      </c>
      <c r="C27" s="24">
        <v>4.8664306705565675E-3</v>
      </c>
      <c r="I27" s="331"/>
      <c r="J27" s="419"/>
      <c r="K27" s="420"/>
      <c r="L27" s="309" t="s">
        <v>57</v>
      </c>
      <c r="M27" s="309" t="s">
        <v>58</v>
      </c>
      <c r="N27" s="309" t="s">
        <v>10</v>
      </c>
      <c r="O27" s="311" t="s">
        <v>59</v>
      </c>
      <c r="P27" s="312" t="s">
        <v>60</v>
      </c>
      <c r="Q27" s="419"/>
      <c r="R27" s="420"/>
      <c r="S27" s="309" t="s">
        <v>57</v>
      </c>
      <c r="T27" s="309" t="s">
        <v>58</v>
      </c>
      <c r="U27" s="309" t="s">
        <v>10</v>
      </c>
      <c r="V27" s="311" t="s">
        <v>59</v>
      </c>
      <c r="W27" s="312" t="s">
        <v>60</v>
      </c>
      <c r="X27" s="332"/>
    </row>
    <row r="28" spans="1:24">
      <c r="A28" s="28">
        <v>27</v>
      </c>
      <c r="B28" s="23">
        <f t="shared" ca="1" si="0"/>
        <v>3.0885246567022205E-2</v>
      </c>
      <c r="C28" s="24">
        <v>7.8741040361568777E-3</v>
      </c>
      <c r="I28" s="331"/>
      <c r="J28" s="421" t="s">
        <v>61</v>
      </c>
      <c r="K28" s="316" t="s">
        <v>62</v>
      </c>
      <c r="L28" s="337">
        <v>3</v>
      </c>
      <c r="M28" s="338">
        <v>4</v>
      </c>
      <c r="N28" s="338">
        <v>5</v>
      </c>
      <c r="O28" s="338">
        <v>9</v>
      </c>
      <c r="P28" s="339">
        <v>11</v>
      </c>
      <c r="Q28" s="421" t="s">
        <v>61</v>
      </c>
      <c r="R28" s="316" t="s">
        <v>62</v>
      </c>
      <c r="S28" s="337">
        <v>3</v>
      </c>
      <c r="T28" s="338">
        <v>1</v>
      </c>
      <c r="U28" s="338">
        <v>1</v>
      </c>
      <c r="V28" s="338">
        <v>4</v>
      </c>
      <c r="W28" s="339">
        <v>2</v>
      </c>
      <c r="X28" s="331"/>
    </row>
    <row r="29" spans="1:24">
      <c r="A29" s="28">
        <v>28</v>
      </c>
      <c r="B29" s="23">
        <f t="shared" ca="1" si="0"/>
        <v>1.0400210815397366E-2</v>
      </c>
      <c r="C29" s="24">
        <v>5.7578601265457973E-3</v>
      </c>
      <c r="I29" s="331"/>
      <c r="J29" s="422"/>
      <c r="K29" s="316" t="s">
        <v>63</v>
      </c>
      <c r="L29" s="340">
        <v>4</v>
      </c>
      <c r="M29" s="341">
        <v>5</v>
      </c>
      <c r="N29" s="341">
        <v>8</v>
      </c>
      <c r="O29" s="341">
        <v>13</v>
      </c>
      <c r="P29" s="342">
        <v>15</v>
      </c>
      <c r="Q29" s="422"/>
      <c r="R29" s="316" t="s">
        <v>63</v>
      </c>
      <c r="S29" s="340">
        <v>4</v>
      </c>
      <c r="T29" s="341">
        <v>1</v>
      </c>
      <c r="U29" s="341">
        <v>3</v>
      </c>
      <c r="V29" s="341">
        <v>5</v>
      </c>
      <c r="W29" s="342">
        <v>2</v>
      </c>
      <c r="X29" s="331"/>
    </row>
    <row r="30" spans="1:24">
      <c r="A30" s="28">
        <v>29</v>
      </c>
      <c r="B30" s="23">
        <f t="shared" ca="1" si="0"/>
        <v>3.7590105990991662E-2</v>
      </c>
      <c r="C30" s="24">
        <v>1.575690567412915E-2</v>
      </c>
      <c r="I30" s="331"/>
      <c r="J30" s="422"/>
      <c r="K30" s="316" t="s">
        <v>64</v>
      </c>
      <c r="L30" s="340">
        <v>8</v>
      </c>
      <c r="M30" s="341">
        <v>10</v>
      </c>
      <c r="N30" s="341">
        <v>15</v>
      </c>
      <c r="O30" s="341">
        <v>25</v>
      </c>
      <c r="P30" s="342">
        <v>30</v>
      </c>
      <c r="Q30" s="422"/>
      <c r="R30" s="316" t="s">
        <v>64</v>
      </c>
      <c r="S30" s="340">
        <v>8</v>
      </c>
      <c r="T30" s="341">
        <v>2</v>
      </c>
      <c r="U30" s="341">
        <v>5</v>
      </c>
      <c r="V30" s="341">
        <v>10</v>
      </c>
      <c r="W30" s="342">
        <v>5</v>
      </c>
      <c r="X30" s="331"/>
    </row>
    <row r="31" spans="1:24" ht="22.5">
      <c r="A31" s="28">
        <v>30</v>
      </c>
      <c r="B31" s="23">
        <f t="shared" ca="1" si="0"/>
        <v>1.1470934945084272E-4</v>
      </c>
      <c r="C31" s="24">
        <v>2.1699833753368761E-2</v>
      </c>
      <c r="I31" s="331"/>
      <c r="J31" s="423"/>
      <c r="K31" s="343" t="s">
        <v>65</v>
      </c>
      <c r="L31" s="344">
        <v>9</v>
      </c>
      <c r="M31" s="345">
        <v>12</v>
      </c>
      <c r="N31" s="345">
        <v>19</v>
      </c>
      <c r="O31" s="345">
        <v>31</v>
      </c>
      <c r="P31" s="346">
        <v>37</v>
      </c>
      <c r="Q31" s="423"/>
      <c r="R31" s="343" t="s">
        <v>65</v>
      </c>
      <c r="S31" s="344">
        <v>9</v>
      </c>
      <c r="T31" s="345">
        <v>3</v>
      </c>
      <c r="U31" s="345">
        <v>7</v>
      </c>
      <c r="V31" s="345">
        <v>12</v>
      </c>
      <c r="W31" s="346">
        <v>6</v>
      </c>
      <c r="X31" s="331"/>
    </row>
    <row r="32" spans="1:24" ht="22.5">
      <c r="A32" s="28">
        <v>31</v>
      </c>
      <c r="B32" s="23">
        <f t="shared" ca="1" si="0"/>
        <v>2.7389997445677657E-3</v>
      </c>
      <c r="C32" s="24">
        <v>2.0139703497859488E-2</v>
      </c>
      <c r="I32" s="331"/>
      <c r="J32" s="415" t="s">
        <v>66</v>
      </c>
      <c r="K32" s="347" t="s">
        <v>67</v>
      </c>
      <c r="L32" s="340">
        <v>1</v>
      </c>
      <c r="M32" s="341">
        <v>2</v>
      </c>
      <c r="N32" s="341">
        <v>3</v>
      </c>
      <c r="O32" s="341">
        <v>4</v>
      </c>
      <c r="P32" s="342">
        <v>8</v>
      </c>
      <c r="Q32" s="415" t="s">
        <v>66</v>
      </c>
      <c r="R32" s="347" t="s">
        <v>67</v>
      </c>
      <c r="S32" s="348">
        <v>1</v>
      </c>
      <c r="T32" s="349">
        <v>1</v>
      </c>
      <c r="U32" s="349">
        <v>1</v>
      </c>
      <c r="V32" s="349">
        <v>1</v>
      </c>
      <c r="W32" s="327">
        <v>4</v>
      </c>
      <c r="X32" s="331"/>
    </row>
    <row r="33" spans="1:24" ht="22.5">
      <c r="A33" s="28">
        <v>32</v>
      </c>
      <c r="B33" s="23">
        <f t="shared" ca="1" si="0"/>
        <v>2.7436830388416447E-2</v>
      </c>
      <c r="C33" s="24">
        <v>1.6026061971920781E-2</v>
      </c>
      <c r="I33" s="331"/>
      <c r="J33" s="415"/>
      <c r="K33" s="343" t="s">
        <v>68</v>
      </c>
      <c r="L33" s="340">
        <v>2</v>
      </c>
      <c r="M33" s="341">
        <v>3</v>
      </c>
      <c r="N33" s="341">
        <v>4</v>
      </c>
      <c r="O33" s="341">
        <v>6</v>
      </c>
      <c r="P33" s="342">
        <v>8</v>
      </c>
      <c r="Q33" s="415"/>
      <c r="R33" s="343" t="s">
        <v>68</v>
      </c>
      <c r="S33" s="348">
        <v>2</v>
      </c>
      <c r="T33" s="349">
        <v>1</v>
      </c>
      <c r="U33" s="349">
        <v>1</v>
      </c>
      <c r="V33" s="349">
        <v>2</v>
      </c>
      <c r="W33" s="327">
        <v>2</v>
      </c>
      <c r="X33" s="331"/>
    </row>
    <row r="34" spans="1:24" ht="22.5">
      <c r="A34" s="28">
        <v>33</v>
      </c>
      <c r="B34" s="23">
        <f t="shared" ca="1" si="0"/>
        <v>1.3770828590236888E-2</v>
      </c>
      <c r="C34" s="24">
        <v>1.9685456547602131E-2</v>
      </c>
      <c r="I34" s="331"/>
      <c r="J34" s="416"/>
      <c r="K34" s="343" t="s">
        <v>69</v>
      </c>
      <c r="L34" s="344">
        <v>4</v>
      </c>
      <c r="M34" s="345">
        <v>6</v>
      </c>
      <c r="N34" s="345">
        <v>8</v>
      </c>
      <c r="O34" s="345">
        <v>12</v>
      </c>
      <c r="P34" s="346">
        <v>16</v>
      </c>
      <c r="Q34" s="416"/>
      <c r="R34" s="343" t="s">
        <v>69</v>
      </c>
      <c r="S34" s="350">
        <v>4</v>
      </c>
      <c r="T34" s="351">
        <v>2</v>
      </c>
      <c r="U34" s="351">
        <v>2</v>
      </c>
      <c r="V34" s="351">
        <v>4</v>
      </c>
      <c r="W34" s="329">
        <v>4</v>
      </c>
      <c r="X34" s="331"/>
    </row>
    <row r="35" spans="1:24">
      <c r="A35" s="28">
        <v>34</v>
      </c>
      <c r="B35" s="23">
        <f t="shared" ca="1" si="0"/>
        <v>2.280105676600945E-2</v>
      </c>
      <c r="C35" s="24">
        <v>4.0994387246606083E-2</v>
      </c>
    </row>
    <row r="36" spans="1:24">
      <c r="A36" s="28">
        <v>35</v>
      </c>
      <c r="B36" s="23">
        <f t="shared" ca="1" si="0"/>
        <v>1.5592052405369306E-2</v>
      </c>
      <c r="C36" s="24">
        <v>1.1043580843444407E-2</v>
      </c>
    </row>
    <row r="37" spans="1:24">
      <c r="A37" s="28">
        <v>36</v>
      </c>
      <c r="B37" s="23">
        <f t="shared" ca="1" si="0"/>
        <v>2.0419199477023993E-3</v>
      </c>
      <c r="C37" s="24">
        <v>4.1788664071934593E-2</v>
      </c>
    </row>
    <row r="38" spans="1:24">
      <c r="A38" s="28">
        <v>37</v>
      </c>
      <c r="B38" s="23">
        <f t="shared" ca="1" si="0"/>
        <v>2.7777993825276844E-2</v>
      </c>
      <c r="C38" s="24">
        <v>3.0923717331887469E-2</v>
      </c>
    </row>
    <row r="39" spans="1:24">
      <c r="A39" s="28">
        <v>38</v>
      </c>
      <c r="B39" s="23">
        <f t="shared" ca="1" si="0"/>
        <v>1.0338036726146648E-2</v>
      </c>
      <c r="C39" s="24">
        <v>4.8678998502597152E-3</v>
      </c>
    </row>
    <row r="40" spans="1:24">
      <c r="A40" s="28">
        <v>39</v>
      </c>
      <c r="B40" s="23">
        <f t="shared" ca="1" si="0"/>
        <v>2.8082829427836676E-2</v>
      </c>
      <c r="C40" s="24">
        <v>2.8468937527864148E-2</v>
      </c>
    </row>
    <row r="41" spans="1:24">
      <c r="A41" s="28">
        <v>40</v>
      </c>
      <c r="B41" s="23">
        <f t="shared" ca="1" si="0"/>
        <v>4.3995013404369235E-3</v>
      </c>
      <c r="C41" s="24">
        <v>2.8258968963319201E-2</v>
      </c>
    </row>
    <row r="42" spans="1:24">
      <c r="A42" s="28">
        <v>41</v>
      </c>
      <c r="B42" s="23">
        <f t="shared" ca="1" si="0"/>
        <v>4.2029646872675894E-2</v>
      </c>
      <c r="C42" s="24">
        <v>5.1357592508067011E-3</v>
      </c>
    </row>
    <row r="43" spans="1:24">
      <c r="A43" s="28">
        <v>42</v>
      </c>
      <c r="B43" s="23">
        <f t="shared" ca="1" si="0"/>
        <v>5.222977420888791E-3</v>
      </c>
      <c r="C43" s="24">
        <v>1.1387099447571325E-2</v>
      </c>
    </row>
    <row r="44" spans="1:24">
      <c r="A44" s="28">
        <v>43</v>
      </c>
      <c r="B44" s="23">
        <f t="shared" ca="1" si="0"/>
        <v>2.9936446077908744E-2</v>
      </c>
      <c r="C44" s="24">
        <v>3.8397896299387391E-2</v>
      </c>
    </row>
    <row r="45" spans="1:24">
      <c r="A45" s="28">
        <v>44</v>
      </c>
      <c r="B45" s="23">
        <f t="shared" ca="1" si="0"/>
        <v>7.9479657129170756E-3</v>
      </c>
      <c r="C45" s="24">
        <v>1.6341028239998522E-2</v>
      </c>
    </row>
    <row r="46" spans="1:24">
      <c r="A46" s="28">
        <v>45</v>
      </c>
      <c r="B46" s="23">
        <f t="shared" ca="1" si="0"/>
        <v>5.2286565636199466E-3</v>
      </c>
      <c r="C46" s="24">
        <v>4.4127180745379337E-2</v>
      </c>
    </row>
    <row r="47" spans="1:24">
      <c r="A47" s="28">
        <v>46</v>
      </c>
      <c r="B47" s="23">
        <f t="shared" ca="1" si="0"/>
        <v>3.6984346987991294E-2</v>
      </c>
      <c r="C47" s="24">
        <v>4.2674008556349972E-2</v>
      </c>
    </row>
    <row r="48" spans="1:24">
      <c r="A48" s="28">
        <v>47</v>
      </c>
      <c r="B48" s="23">
        <f t="shared" ca="1" si="0"/>
        <v>1.5948974391113677E-2</v>
      </c>
      <c r="C48" s="24">
        <v>3.3723934579522961E-2</v>
      </c>
    </row>
    <row r="49" spans="1:3">
      <c r="A49" s="28">
        <v>48</v>
      </c>
      <c r="B49" s="23">
        <f t="shared" ca="1" si="0"/>
        <v>3.040148277187155E-2</v>
      </c>
      <c r="C49" s="24">
        <v>5.2691094490672922E-3</v>
      </c>
    </row>
    <row r="50" spans="1:3">
      <c r="A50" s="28">
        <v>49</v>
      </c>
      <c r="B50" s="23">
        <f t="shared" ca="1" si="0"/>
        <v>9.4948168236295757E-3</v>
      </c>
      <c r="C50" s="24">
        <v>1.9173592704878232E-2</v>
      </c>
    </row>
    <row r="51" spans="1:3">
      <c r="A51" s="28">
        <v>50</v>
      </c>
      <c r="B51" s="23">
        <f t="shared" ca="1" si="0"/>
        <v>1.4841689320738018E-2</v>
      </c>
      <c r="C51" s="24">
        <v>9.6257914387014986E-3</v>
      </c>
    </row>
    <row r="52" spans="1:3">
      <c r="A52" s="28">
        <v>51</v>
      </c>
      <c r="B52" s="23">
        <f t="shared" ca="1" si="0"/>
        <v>3.2786753843959179E-3</v>
      </c>
      <c r="C52" s="24">
        <v>1.0121463813908681E-2</v>
      </c>
    </row>
    <row r="53" spans="1:3">
      <c r="A53" s="28">
        <v>52</v>
      </c>
      <c r="B53" s="23">
        <f t="shared" ca="1" si="0"/>
        <v>1.496774457631264E-2</v>
      </c>
      <c r="C53" s="24">
        <v>3.0033926899015052E-2</v>
      </c>
    </row>
    <row r="54" spans="1:3">
      <c r="A54" s="28">
        <v>53</v>
      </c>
      <c r="B54" s="23">
        <f t="shared" ca="1" si="0"/>
        <v>4.4030450229548664E-2</v>
      </c>
      <c r="C54" s="24">
        <v>1.8898146354765903E-3</v>
      </c>
    </row>
    <row r="55" spans="1:3">
      <c r="A55" s="28">
        <v>54</v>
      </c>
      <c r="B55" s="23">
        <f t="shared" ca="1" si="0"/>
        <v>3.7012751566300008E-4</v>
      </c>
      <c r="C55" s="24">
        <v>4.5079668877219793E-2</v>
      </c>
    </row>
    <row r="56" spans="1:3">
      <c r="A56" s="28">
        <v>55</v>
      </c>
      <c r="B56" s="23">
        <f t="shared" ca="1" si="0"/>
        <v>2.3614304466684877E-2</v>
      </c>
      <c r="C56" s="24">
        <v>1.5994600633891635E-2</v>
      </c>
    </row>
    <row r="57" spans="1:3">
      <c r="A57" s="28">
        <v>56</v>
      </c>
      <c r="B57" s="23">
        <f t="shared" ca="1" si="0"/>
        <v>9.9100929168972618E-3</v>
      </c>
      <c r="C57" s="24">
        <v>3.0197967538904458E-2</v>
      </c>
    </row>
    <row r="58" spans="1:3">
      <c r="A58" s="28">
        <v>57</v>
      </c>
      <c r="B58" s="23">
        <f t="shared" ca="1" si="0"/>
        <v>3.5851765819480434E-3</v>
      </c>
      <c r="C58" s="24">
        <v>3.5198742825994292E-2</v>
      </c>
    </row>
    <row r="59" spans="1:3">
      <c r="A59" s="28">
        <v>58</v>
      </c>
      <c r="B59" s="23">
        <f t="shared" ca="1" si="0"/>
        <v>1.7201967593598367E-2</v>
      </c>
      <c r="C59" s="24">
        <v>3.8835035509259382E-2</v>
      </c>
    </row>
    <row r="60" spans="1:3">
      <c r="A60" s="28">
        <v>59</v>
      </c>
      <c r="B60" s="23">
        <f t="shared" ca="1" si="0"/>
        <v>3.3639323398090705E-2</v>
      </c>
      <c r="C60" s="24">
        <v>4.9839639699535369E-3</v>
      </c>
    </row>
    <row r="61" spans="1:3">
      <c r="A61" s="28">
        <v>60</v>
      </c>
      <c r="B61" s="23">
        <f t="shared" ca="1" si="0"/>
        <v>3.1262278345595119E-2</v>
      </c>
      <c r="C61" s="24">
        <v>4.4790505109620682E-2</v>
      </c>
    </row>
    <row r="62" spans="1:3">
      <c r="A62" s="28">
        <v>61</v>
      </c>
      <c r="B62" s="23">
        <f t="shared" ca="1" si="0"/>
        <v>3.0886551301755792E-2</v>
      </c>
      <c r="C62" s="24">
        <v>1.3612554021624888E-2</v>
      </c>
    </row>
    <row r="63" spans="1:3">
      <c r="A63" s="28">
        <v>62</v>
      </c>
      <c r="B63" s="23">
        <f t="shared" ca="1" si="0"/>
        <v>3.9767298790291838E-2</v>
      </c>
      <c r="C63" s="24">
        <v>1.7981868265163702E-2</v>
      </c>
    </row>
    <row r="64" spans="1:3">
      <c r="A64" s="28">
        <v>63</v>
      </c>
      <c r="B64" s="23">
        <f t="shared" ca="1" si="0"/>
        <v>2.3841421588994664E-2</v>
      </c>
      <c r="C64" s="24">
        <v>1.8523995878227062E-2</v>
      </c>
    </row>
    <row r="65" spans="1:3">
      <c r="A65" s="28">
        <v>64</v>
      </c>
      <c r="B65" s="23">
        <f t="shared" ca="1" si="0"/>
        <v>1.0038625793903659E-3</v>
      </c>
      <c r="C65" s="24">
        <v>2.6994970749862134E-2</v>
      </c>
    </row>
  </sheetData>
  <sheetProtection sheet="1" objects="1" scenarios="1" formatCells="0" formatColumns="0" formatRows="0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2</vt:i4>
      </vt:variant>
    </vt:vector>
  </HeadingPairs>
  <TitlesOfParts>
    <vt:vector size="10" baseType="lpstr">
      <vt:lpstr>Setup</vt:lpstr>
      <vt:lpstr>DrawPrep</vt:lpstr>
      <vt:lpstr>MD</vt:lpstr>
      <vt:lpstr>Matches</vt:lpstr>
      <vt:lpstr>notes</vt:lpstr>
      <vt:lpstr>Rankings</vt:lpstr>
      <vt:lpstr>CalcPrg</vt:lpstr>
      <vt:lpstr>tmp</vt:lpstr>
      <vt:lpstr>DrawPrep!Print_Area</vt:lpstr>
      <vt:lpstr>MD!Print_Area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2014-03-07T11:28:12Z</cp:lastPrinted>
  <dcterms:created xsi:type="dcterms:W3CDTF">2011-03-03T12:31:09Z</dcterms:created>
  <dcterms:modified xsi:type="dcterms:W3CDTF">2014-03-07T11:33:56Z</dcterms:modified>
</cp:coreProperties>
</file>