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5480" windowHeight="9465" activeTab="2"/>
  </bookViews>
  <sheets>
    <sheet name="Βαθμολογία Boys U16" sheetId="1" r:id="rId1"/>
    <sheet name="Βαθμολογία Girls U16" sheetId="2" r:id="rId2"/>
    <sheet name="Βαθμολογία Ομίλων" sheetId="3" r:id="rId3"/>
  </sheets>
  <calcPr calcId="125725" iterate="1"/>
</workbook>
</file>

<file path=xl/calcChain.xml><?xml version="1.0" encoding="utf-8"?>
<calcChain xmlns="http://schemas.openxmlformats.org/spreadsheetml/2006/main">
  <c r="D29" i="3"/>
  <c r="D23"/>
  <c r="D28"/>
  <c r="D27"/>
  <c r="D22"/>
  <c r="D21"/>
  <c r="D26"/>
  <c r="D25"/>
  <c r="D24"/>
  <c r="D20"/>
  <c r="D8"/>
  <c r="D13"/>
  <c r="D12"/>
  <c r="D11"/>
  <c r="D10"/>
  <c r="D9"/>
  <c r="D7"/>
  <c r="B21"/>
  <c r="B22" s="1"/>
  <c r="B23" s="1"/>
  <c r="B24" s="1"/>
  <c r="B25" s="1"/>
  <c r="B26" s="1"/>
  <c r="B27" s="1"/>
  <c r="B28" s="1"/>
  <c r="B8"/>
  <c r="B9" s="1"/>
  <c r="B10" s="1"/>
  <c r="B11" s="1"/>
  <c r="B12" s="1"/>
  <c r="B13" s="1"/>
  <c r="H7" i="2"/>
  <c r="H8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I6"/>
  <c r="I27" i="1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6"/>
  <c r="H27"/>
  <c r="B27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7"/>
  <c r="H8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7"/>
  <c r="H9" i="2" l="1"/>
  <c r="I8"/>
  <c r="I7"/>
  <c r="H10" l="1"/>
  <c r="I9"/>
  <c r="H11" l="1"/>
  <c r="I10"/>
  <c r="H12" l="1"/>
  <c r="I11"/>
  <c r="H13" l="1"/>
  <c r="I12"/>
  <c r="H14" l="1"/>
  <c r="I13"/>
  <c r="H15" l="1"/>
  <c r="I14"/>
  <c r="H16" l="1"/>
  <c r="I15"/>
  <c r="H17" l="1"/>
  <c r="I16"/>
  <c r="H18" l="1"/>
  <c r="I17"/>
  <c r="H19" l="1"/>
  <c r="I18"/>
  <c r="H20" l="1"/>
  <c r="I19"/>
  <c r="H21" l="1"/>
  <c r="I20"/>
  <c r="H22" l="1"/>
  <c r="I21"/>
  <c r="H23" l="1"/>
  <c r="I22"/>
  <c r="H24" l="1"/>
  <c r="I23"/>
  <c r="H25" l="1"/>
  <c r="I24"/>
  <c r="H26" l="1"/>
  <c r="I26" s="1"/>
  <c r="I25"/>
</calcChain>
</file>

<file path=xl/sharedStrings.xml><?xml version="1.0" encoding="utf-8"?>
<sst xmlns="http://schemas.openxmlformats.org/spreadsheetml/2006/main" count="129" uniqueCount="73">
  <si>
    <t>A/A</t>
  </si>
  <si>
    <t>Κατάταξη</t>
  </si>
  <si>
    <t>Ονομα</t>
  </si>
  <si>
    <t>Όμιλος</t>
  </si>
  <si>
    <t>Βαθμοί Κατάταξης</t>
  </si>
  <si>
    <t>Διαιρέτης</t>
  </si>
  <si>
    <t>Κούκος Γιώργος</t>
  </si>
  <si>
    <t>Πηλιούνης Μιχαήλ</t>
  </si>
  <si>
    <t>Ο.Α. ΑΘΗΝΩΝ</t>
  </si>
  <si>
    <t>Σπαθής Μαρίνος</t>
  </si>
  <si>
    <t>Τρίκας Σταμάτης</t>
  </si>
  <si>
    <t>Καπίρης Σταμάτης</t>
  </si>
  <si>
    <t>Νασιόπουλος Γιώργος</t>
  </si>
  <si>
    <t>Σβήγκας Παναγιώτης</t>
  </si>
  <si>
    <t>Φρισήρας Στέφανος</t>
  </si>
  <si>
    <t>Α.Μ. ΕΦΟΑ</t>
  </si>
  <si>
    <t>Αστρεινίδης Φίλιππος</t>
  </si>
  <si>
    <t>Βασιλειάδης Δημήτρης</t>
  </si>
  <si>
    <t>Καζαντζής Γεράσιμος</t>
  </si>
  <si>
    <t>Κωσταρίδης Ιάσωνας</t>
  </si>
  <si>
    <t>Μαρινόπουλος Σπύρος</t>
  </si>
  <si>
    <t>Μπάκνης Γιώργος</t>
  </si>
  <si>
    <t>Παχάκης Νικόλαος</t>
  </si>
  <si>
    <t>Ψαριάδης Μιχάλης</t>
  </si>
  <si>
    <t>Δράκος Αθανάσιος</t>
  </si>
  <si>
    <t>Θήλυζας Γιώργος</t>
  </si>
  <si>
    <t>Κουτσούλης Μάριος</t>
  </si>
  <si>
    <t>Ορτολάνο Μπρούνο</t>
  </si>
  <si>
    <t>Ορτολάνο Πάολο</t>
  </si>
  <si>
    <t>Σβήγκας Κωνσταντίνος</t>
  </si>
  <si>
    <t>Α.Ο.Α. ΗΛΙΟΥΠΟΛΗΣ</t>
  </si>
  <si>
    <t>Ο.Α. ΑΘΛΗΤΙΚΗ ΠΑΙΔΕΙΑ</t>
  </si>
  <si>
    <t>Α.Ο.Α. ΠΑΠΑΓΟΥ</t>
  </si>
  <si>
    <t>Ο.Α. ΓΟΥΔΙ</t>
  </si>
  <si>
    <t>Ο.Α.ΑΙΓΙΑΛΕΙΑΣ</t>
  </si>
  <si>
    <t>Α.Ο. ΑΡΓΥΡΟΥΠΟΛΗΣ</t>
  </si>
  <si>
    <t>Βαθμολογία Πανελλήνιου Πρωταθλήματος</t>
  </si>
  <si>
    <t>ΑΙΟΛΟ ΑΛ ΙΛΙΟΥ</t>
  </si>
  <si>
    <t>Σωτηροπούλου Ρεγγίνα</t>
  </si>
  <si>
    <t>Κορακιανίτη-Σουφλιά Έλενα</t>
  </si>
  <si>
    <t>Πετρίδου Ηλέκτρα</t>
  </si>
  <si>
    <t>Σακελλαρίδη Σαπφώ</t>
  </si>
  <si>
    <t>Ο.Α. ΑΓ. ΠΑΡΑΣΚΕΥΗΣ</t>
  </si>
  <si>
    <t>Νασιοπούλου Αγγελική</t>
  </si>
  <si>
    <t>Παύλου Δήμητρα</t>
  </si>
  <si>
    <t>Τόλη Κλειώ-Νικολέτα</t>
  </si>
  <si>
    <t>Α.Ο. Βάρης Ανάργυρους</t>
  </si>
  <si>
    <t>Τριανταφυλλίδη Αικατερίνα</t>
  </si>
  <si>
    <t>Γρίβα Βαρβάρα</t>
  </si>
  <si>
    <t>Κουκουβέ Ζωή</t>
  </si>
  <si>
    <t>Μπουκουβάλα Φωτεινή</t>
  </si>
  <si>
    <t>Νικολοπούλου Ναταλία</t>
  </si>
  <si>
    <t>Α.Ο. ΒΟΥΛΙΑΓΜΕΝΗΣ</t>
  </si>
  <si>
    <t>Τσερεγκούνη Αναστασία</t>
  </si>
  <si>
    <t>Τσιολακίδου Βασιλική</t>
  </si>
  <si>
    <t>Χαλιώτη Διονυσία-Ελένη</t>
  </si>
  <si>
    <t>Χατζησταύρου Κασσιανή</t>
  </si>
  <si>
    <t>ΜΙΚΡΟΙ ΑΣΣΟΙ</t>
  </si>
  <si>
    <t>Βασιλειάδη Δέσποινα</t>
  </si>
  <si>
    <t>Α.Σ. ΚΟΛΛΕΓΙΟΥ ΝΤΕΡΗ</t>
  </si>
  <si>
    <t>Δράκου Ανδριάνα</t>
  </si>
  <si>
    <t>Μπακέλλα Αικατερίνη</t>
  </si>
  <si>
    <t>Ο.Α. ΒΑΡΗΣ</t>
  </si>
  <si>
    <t>Πότση Γεωργία-Ζωή</t>
  </si>
  <si>
    <t>Τσερεγκούνη Μαρία</t>
  </si>
  <si>
    <t>Α/Α</t>
  </si>
  <si>
    <t>ΟΜΙΛΟΣ</t>
  </si>
  <si>
    <t>ΒΑΘΜΟΛΟΓΙΑ</t>
  </si>
  <si>
    <t>ΚΑΤΑΤΑΞΗ</t>
  </si>
  <si>
    <t>ΚΑΤΑΤΑΞΗ ΟΜΙΛΩΝ ΕΦΗΒΩΝ</t>
  </si>
  <si>
    <t>ΚΑΤΑΤΑΞΗ ΟΜΙΛΩΝ ΝΕΑΝΙΔΩΝ</t>
  </si>
  <si>
    <t>Α.Ο. Βάρης Αναγυρούς</t>
  </si>
  <si>
    <t>ΑΙΟΛΟΣ ΑΛ ΙΛΙΟΥ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</si>
</sst>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6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7" xfId="0" quotePrefix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indent="1"/>
    </xf>
    <xf numFmtId="2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left" inden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28"/>
  <sheetViews>
    <sheetView topLeftCell="B1" workbookViewId="0">
      <selection activeCell="I29" sqref="I29"/>
    </sheetView>
  </sheetViews>
  <sheetFormatPr defaultRowHeight="15"/>
  <cols>
    <col min="3" max="4" width="13.42578125" customWidth="1"/>
    <col min="5" max="5" width="25.85546875" customWidth="1"/>
    <col min="6" max="6" width="25.42578125" style="2" customWidth="1"/>
    <col min="7" max="7" width="16.42578125" customWidth="1"/>
    <col min="8" max="9" width="14.28515625" customWidth="1"/>
  </cols>
  <sheetData>
    <row r="4" spans="2:9" ht="15.75" thickBot="1"/>
    <row r="5" spans="2:9" s="1" customFormat="1" ht="46.5" thickTop="1" thickBot="1">
      <c r="B5" s="6" t="s">
        <v>0</v>
      </c>
      <c r="C5" s="7" t="s">
        <v>1</v>
      </c>
      <c r="D5" s="7" t="s">
        <v>15</v>
      </c>
      <c r="E5" s="8" t="s">
        <v>2</v>
      </c>
      <c r="F5" s="7" t="s">
        <v>3</v>
      </c>
      <c r="G5" s="7" t="s">
        <v>36</v>
      </c>
      <c r="H5" s="7" t="s">
        <v>5</v>
      </c>
      <c r="I5" s="9" t="s">
        <v>4</v>
      </c>
    </row>
    <row r="6" spans="2:9" ht="15.75" thickTop="1">
      <c r="B6" s="10">
        <v>1</v>
      </c>
      <c r="C6" s="5">
        <v>1</v>
      </c>
      <c r="D6" s="5">
        <v>37120</v>
      </c>
      <c r="E6" s="18" t="s">
        <v>6</v>
      </c>
      <c r="F6" s="18" t="s">
        <v>8</v>
      </c>
      <c r="G6" s="13">
        <v>405</v>
      </c>
      <c r="H6" s="5">
        <v>2</v>
      </c>
      <c r="I6" s="16">
        <f>G6/H6</f>
        <v>202.5</v>
      </c>
    </row>
    <row r="7" spans="2:9">
      <c r="B7" s="11">
        <f>B6+1</f>
        <v>2</v>
      </c>
      <c r="C7" s="3">
        <v>2</v>
      </c>
      <c r="D7" s="3">
        <v>28285</v>
      </c>
      <c r="E7" s="19" t="s">
        <v>7</v>
      </c>
      <c r="F7" s="18" t="s">
        <v>8</v>
      </c>
      <c r="G7" s="14">
        <v>270</v>
      </c>
      <c r="H7" s="3">
        <f>H6</f>
        <v>2</v>
      </c>
      <c r="I7" s="16">
        <f t="shared" ref="I7:I26" si="0">G7/H7</f>
        <v>135</v>
      </c>
    </row>
    <row r="8" spans="2:9">
      <c r="B8" s="11">
        <f t="shared" ref="B8:B26" si="1">B7+1</f>
        <v>3</v>
      </c>
      <c r="C8" s="3">
        <v>3</v>
      </c>
      <c r="D8" s="3">
        <v>25296</v>
      </c>
      <c r="E8" s="19" t="s">
        <v>9</v>
      </c>
      <c r="F8" s="18" t="s">
        <v>8</v>
      </c>
      <c r="G8" s="14">
        <v>202.5</v>
      </c>
      <c r="H8" s="3">
        <f t="shared" ref="H8:H26" si="2">H7</f>
        <v>2</v>
      </c>
      <c r="I8" s="16">
        <f t="shared" si="0"/>
        <v>101.25</v>
      </c>
    </row>
    <row r="9" spans="2:9">
      <c r="B9" s="11">
        <f t="shared" si="1"/>
        <v>4</v>
      </c>
      <c r="C9" s="3">
        <v>4</v>
      </c>
      <c r="D9" s="3">
        <v>37119</v>
      </c>
      <c r="E9" s="19" t="s">
        <v>10</v>
      </c>
      <c r="F9" s="18" t="s">
        <v>8</v>
      </c>
      <c r="G9" s="14">
        <v>150.75</v>
      </c>
      <c r="H9" s="3">
        <f t="shared" si="2"/>
        <v>2</v>
      </c>
      <c r="I9" s="16">
        <f t="shared" si="0"/>
        <v>75.375</v>
      </c>
    </row>
    <row r="10" spans="2:9">
      <c r="B10" s="11">
        <f t="shared" si="1"/>
        <v>5</v>
      </c>
      <c r="C10" s="3">
        <v>5</v>
      </c>
      <c r="D10" s="3">
        <v>25297</v>
      </c>
      <c r="E10" s="19" t="s">
        <v>11</v>
      </c>
      <c r="F10" s="19" t="s">
        <v>30</v>
      </c>
      <c r="G10" s="14">
        <v>121.5</v>
      </c>
      <c r="H10" s="3">
        <f t="shared" si="2"/>
        <v>2</v>
      </c>
      <c r="I10" s="16">
        <f t="shared" si="0"/>
        <v>60.75</v>
      </c>
    </row>
    <row r="11" spans="2:9">
      <c r="B11" s="11">
        <f t="shared" si="1"/>
        <v>6</v>
      </c>
      <c r="C11" s="3">
        <v>5</v>
      </c>
      <c r="D11" s="3">
        <v>27656</v>
      </c>
      <c r="E11" s="19" t="s">
        <v>12</v>
      </c>
      <c r="F11" s="18" t="s">
        <v>8</v>
      </c>
      <c r="G11" s="14">
        <v>121.5</v>
      </c>
      <c r="H11" s="3">
        <f t="shared" si="2"/>
        <v>2</v>
      </c>
      <c r="I11" s="16">
        <f t="shared" si="0"/>
        <v>60.75</v>
      </c>
    </row>
    <row r="12" spans="2:9">
      <c r="B12" s="11">
        <f t="shared" si="1"/>
        <v>7</v>
      </c>
      <c r="C12" s="3">
        <v>5</v>
      </c>
      <c r="D12" s="3">
        <v>25295</v>
      </c>
      <c r="E12" s="19" t="s">
        <v>13</v>
      </c>
      <c r="F12" s="19" t="s">
        <v>30</v>
      </c>
      <c r="G12" s="14">
        <v>121.5</v>
      </c>
      <c r="H12" s="3">
        <f t="shared" si="2"/>
        <v>2</v>
      </c>
      <c r="I12" s="16">
        <f t="shared" si="0"/>
        <v>60.75</v>
      </c>
    </row>
    <row r="13" spans="2:9">
      <c r="B13" s="11">
        <f t="shared" si="1"/>
        <v>8</v>
      </c>
      <c r="C13" s="3">
        <v>5</v>
      </c>
      <c r="D13" s="3">
        <v>26427</v>
      </c>
      <c r="E13" s="19" t="s">
        <v>14</v>
      </c>
      <c r="F13" s="19" t="s">
        <v>31</v>
      </c>
      <c r="G13" s="14">
        <v>121.5</v>
      </c>
      <c r="H13" s="3">
        <f t="shared" si="2"/>
        <v>2</v>
      </c>
      <c r="I13" s="16">
        <f t="shared" si="0"/>
        <v>60.75</v>
      </c>
    </row>
    <row r="14" spans="2:9">
      <c r="B14" s="11">
        <f t="shared" si="1"/>
        <v>9</v>
      </c>
      <c r="C14" s="3">
        <v>6</v>
      </c>
      <c r="D14" s="3">
        <v>32659</v>
      </c>
      <c r="E14" s="19" t="s">
        <v>16</v>
      </c>
      <c r="F14" s="19" t="s">
        <v>32</v>
      </c>
      <c r="G14" s="14">
        <v>108</v>
      </c>
      <c r="H14" s="3">
        <f t="shared" si="2"/>
        <v>2</v>
      </c>
      <c r="I14" s="16">
        <f t="shared" si="0"/>
        <v>54</v>
      </c>
    </row>
    <row r="15" spans="2:9">
      <c r="B15" s="11">
        <f t="shared" si="1"/>
        <v>10</v>
      </c>
      <c r="C15" s="3">
        <v>6</v>
      </c>
      <c r="D15" s="3">
        <v>34744</v>
      </c>
      <c r="E15" s="19" t="s">
        <v>17</v>
      </c>
      <c r="F15" s="19" t="s">
        <v>30</v>
      </c>
      <c r="G15" s="14">
        <v>108</v>
      </c>
      <c r="H15" s="3">
        <f t="shared" si="2"/>
        <v>2</v>
      </c>
      <c r="I15" s="16">
        <f t="shared" si="0"/>
        <v>54</v>
      </c>
    </row>
    <row r="16" spans="2:9">
      <c r="B16" s="11">
        <f t="shared" si="1"/>
        <v>11</v>
      </c>
      <c r="C16" s="3">
        <v>6</v>
      </c>
      <c r="D16" s="3">
        <v>29828</v>
      </c>
      <c r="E16" s="19" t="s">
        <v>18</v>
      </c>
      <c r="F16" s="18" t="s">
        <v>8</v>
      </c>
      <c r="G16" s="14">
        <v>108</v>
      </c>
      <c r="H16" s="3">
        <f t="shared" si="2"/>
        <v>2</v>
      </c>
      <c r="I16" s="16">
        <f t="shared" si="0"/>
        <v>54</v>
      </c>
    </row>
    <row r="17" spans="2:9">
      <c r="B17" s="11">
        <f t="shared" si="1"/>
        <v>12</v>
      </c>
      <c r="C17" s="3">
        <v>6</v>
      </c>
      <c r="D17" s="3">
        <v>31876</v>
      </c>
      <c r="E17" s="19" t="s">
        <v>19</v>
      </c>
      <c r="F17" s="19" t="s">
        <v>30</v>
      </c>
      <c r="G17" s="14">
        <v>108</v>
      </c>
      <c r="H17" s="3">
        <f t="shared" si="2"/>
        <v>2</v>
      </c>
      <c r="I17" s="16">
        <f t="shared" si="0"/>
        <v>54</v>
      </c>
    </row>
    <row r="18" spans="2:9">
      <c r="B18" s="11">
        <f t="shared" si="1"/>
        <v>13</v>
      </c>
      <c r="C18" s="3">
        <v>6</v>
      </c>
      <c r="D18" s="3">
        <v>28777</v>
      </c>
      <c r="E18" s="19" t="s">
        <v>20</v>
      </c>
      <c r="F18" s="18" t="s">
        <v>8</v>
      </c>
      <c r="G18" s="14">
        <v>108</v>
      </c>
      <c r="H18" s="3">
        <f t="shared" si="2"/>
        <v>2</v>
      </c>
      <c r="I18" s="16">
        <f t="shared" si="0"/>
        <v>54</v>
      </c>
    </row>
    <row r="19" spans="2:9">
      <c r="B19" s="11">
        <f t="shared" si="1"/>
        <v>14</v>
      </c>
      <c r="C19" s="3">
        <v>6</v>
      </c>
      <c r="D19" s="3">
        <v>32714</v>
      </c>
      <c r="E19" s="19" t="s">
        <v>21</v>
      </c>
      <c r="F19" s="19" t="s">
        <v>33</v>
      </c>
      <c r="G19" s="14">
        <v>108</v>
      </c>
      <c r="H19" s="3">
        <f t="shared" si="2"/>
        <v>2</v>
      </c>
      <c r="I19" s="16">
        <f t="shared" si="0"/>
        <v>54</v>
      </c>
    </row>
    <row r="20" spans="2:9">
      <c r="B20" s="11">
        <f t="shared" si="1"/>
        <v>15</v>
      </c>
      <c r="C20" s="3">
        <v>6</v>
      </c>
      <c r="D20" s="3">
        <v>27583</v>
      </c>
      <c r="E20" s="19" t="s">
        <v>22</v>
      </c>
      <c r="F20" s="18" t="s">
        <v>8</v>
      </c>
      <c r="G20" s="14">
        <v>108</v>
      </c>
      <c r="H20" s="3">
        <f t="shared" si="2"/>
        <v>2</v>
      </c>
      <c r="I20" s="16">
        <f t="shared" si="0"/>
        <v>54</v>
      </c>
    </row>
    <row r="21" spans="2:9">
      <c r="B21" s="11">
        <f t="shared" si="1"/>
        <v>16</v>
      </c>
      <c r="C21" s="3">
        <v>6</v>
      </c>
      <c r="D21" s="3">
        <v>28575</v>
      </c>
      <c r="E21" s="19" t="s">
        <v>23</v>
      </c>
      <c r="F21" s="19" t="s">
        <v>34</v>
      </c>
      <c r="G21" s="14">
        <v>108</v>
      </c>
      <c r="H21" s="3">
        <f t="shared" si="2"/>
        <v>2</v>
      </c>
      <c r="I21" s="16">
        <f t="shared" si="0"/>
        <v>54</v>
      </c>
    </row>
    <row r="22" spans="2:9">
      <c r="B22" s="11">
        <f t="shared" si="1"/>
        <v>17</v>
      </c>
      <c r="C22" s="3">
        <v>7</v>
      </c>
      <c r="D22" s="3">
        <v>31476</v>
      </c>
      <c r="E22" s="19" t="s">
        <v>24</v>
      </c>
      <c r="F22" s="18" t="s">
        <v>8</v>
      </c>
      <c r="G22" s="14">
        <v>96.75</v>
      </c>
      <c r="H22" s="3">
        <f t="shared" si="2"/>
        <v>2</v>
      </c>
      <c r="I22" s="16">
        <f t="shared" si="0"/>
        <v>48.375</v>
      </c>
    </row>
    <row r="23" spans="2:9">
      <c r="B23" s="11">
        <f t="shared" si="1"/>
        <v>18</v>
      </c>
      <c r="C23" s="3">
        <v>7</v>
      </c>
      <c r="D23" s="3">
        <v>34256</v>
      </c>
      <c r="E23" s="19" t="s">
        <v>25</v>
      </c>
      <c r="F23" s="18" t="s">
        <v>8</v>
      </c>
      <c r="G23" s="14">
        <v>96.75</v>
      </c>
      <c r="H23" s="3">
        <f t="shared" si="2"/>
        <v>2</v>
      </c>
      <c r="I23" s="16">
        <f t="shared" si="0"/>
        <v>48.375</v>
      </c>
    </row>
    <row r="24" spans="2:9">
      <c r="B24" s="11">
        <f t="shared" si="1"/>
        <v>19</v>
      </c>
      <c r="C24" s="3">
        <v>7</v>
      </c>
      <c r="D24" s="3">
        <v>26705</v>
      </c>
      <c r="E24" s="19" t="s">
        <v>26</v>
      </c>
      <c r="F24" s="19" t="s">
        <v>35</v>
      </c>
      <c r="G24" s="14">
        <v>96.75</v>
      </c>
      <c r="H24" s="3">
        <f t="shared" si="2"/>
        <v>2</v>
      </c>
      <c r="I24" s="16">
        <f t="shared" si="0"/>
        <v>48.375</v>
      </c>
    </row>
    <row r="25" spans="2:9">
      <c r="B25" s="11">
        <f t="shared" si="1"/>
        <v>20</v>
      </c>
      <c r="C25" s="3">
        <v>7</v>
      </c>
      <c r="D25" s="3">
        <v>37123</v>
      </c>
      <c r="E25" s="19" t="s">
        <v>27</v>
      </c>
      <c r="F25" s="18" t="s">
        <v>8</v>
      </c>
      <c r="G25" s="14">
        <v>96.75</v>
      </c>
      <c r="H25" s="3">
        <f t="shared" si="2"/>
        <v>2</v>
      </c>
      <c r="I25" s="16">
        <f t="shared" si="0"/>
        <v>48.375</v>
      </c>
    </row>
    <row r="26" spans="2:9">
      <c r="B26" s="11">
        <f t="shared" si="1"/>
        <v>21</v>
      </c>
      <c r="C26" s="3">
        <v>7</v>
      </c>
      <c r="D26" s="3">
        <v>37124</v>
      </c>
      <c r="E26" s="19" t="s">
        <v>28</v>
      </c>
      <c r="F26" s="18" t="s">
        <v>8</v>
      </c>
      <c r="G26" s="14">
        <v>96.75</v>
      </c>
      <c r="H26" s="3">
        <f t="shared" si="2"/>
        <v>2</v>
      </c>
      <c r="I26" s="16">
        <f t="shared" si="0"/>
        <v>48.375</v>
      </c>
    </row>
    <row r="27" spans="2:9" ht="15.75" thickBot="1">
      <c r="B27" s="12">
        <f>B26+1</f>
        <v>22</v>
      </c>
      <c r="C27" s="4">
        <v>7</v>
      </c>
      <c r="D27" s="4">
        <v>30376</v>
      </c>
      <c r="E27" s="20" t="s">
        <v>29</v>
      </c>
      <c r="F27" s="20" t="s">
        <v>30</v>
      </c>
      <c r="G27" s="15">
        <v>96.75</v>
      </c>
      <c r="H27" s="4">
        <f>H25</f>
        <v>2</v>
      </c>
      <c r="I27" s="17">
        <f>G27/H27</f>
        <v>48.375</v>
      </c>
    </row>
    <row r="28" spans="2:9" ht="15.7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4:I27"/>
  <sheetViews>
    <sheetView topLeftCell="B1" workbookViewId="0">
      <selection activeCell="I26" sqref="I26"/>
    </sheetView>
  </sheetViews>
  <sheetFormatPr defaultRowHeight="15"/>
  <cols>
    <col min="3" max="3" width="11.42578125" customWidth="1"/>
    <col min="4" max="4" width="14" customWidth="1"/>
    <col min="5" max="5" width="28" bestFit="1" customWidth="1"/>
    <col min="6" max="6" width="26.7109375" customWidth="1"/>
    <col min="7" max="7" width="17.42578125" customWidth="1"/>
    <col min="8" max="8" width="13.28515625" customWidth="1"/>
    <col min="9" max="9" width="14.85546875" customWidth="1"/>
  </cols>
  <sheetData>
    <row r="4" spans="2:9" ht="15.75" thickBot="1"/>
    <row r="5" spans="2:9" ht="46.5" thickTop="1" thickBot="1">
      <c r="B5" s="6" t="s">
        <v>0</v>
      </c>
      <c r="C5" s="7" t="s">
        <v>1</v>
      </c>
      <c r="D5" s="7" t="s">
        <v>15</v>
      </c>
      <c r="E5" s="8" t="s">
        <v>2</v>
      </c>
      <c r="F5" s="7" t="s">
        <v>3</v>
      </c>
      <c r="G5" s="7" t="s">
        <v>36</v>
      </c>
      <c r="H5" s="7" t="s">
        <v>5</v>
      </c>
      <c r="I5" s="9" t="s">
        <v>4</v>
      </c>
    </row>
    <row r="6" spans="2:9" ht="15.75" thickTop="1">
      <c r="B6" s="10">
        <v>1</v>
      </c>
      <c r="C6" s="5">
        <v>1</v>
      </c>
      <c r="D6" s="5">
        <v>25299</v>
      </c>
      <c r="E6" s="18" t="s">
        <v>38</v>
      </c>
      <c r="F6" s="18" t="s">
        <v>8</v>
      </c>
      <c r="G6" s="13">
        <v>405</v>
      </c>
      <c r="H6" s="5">
        <v>2</v>
      </c>
      <c r="I6" s="16">
        <f>G6/H6</f>
        <v>202.5</v>
      </c>
    </row>
    <row r="7" spans="2:9">
      <c r="B7" s="11">
        <f>B6+1</f>
        <v>2</v>
      </c>
      <c r="C7" s="3">
        <v>2</v>
      </c>
      <c r="D7" s="3">
        <v>37117</v>
      </c>
      <c r="E7" s="19" t="s">
        <v>39</v>
      </c>
      <c r="F7" s="18" t="s">
        <v>8</v>
      </c>
      <c r="G7" s="14">
        <v>270</v>
      </c>
      <c r="H7" s="3">
        <f>H6</f>
        <v>2</v>
      </c>
      <c r="I7" s="16">
        <f t="shared" ref="I7:I26" si="0">G7/H7</f>
        <v>135</v>
      </c>
    </row>
    <row r="8" spans="2:9">
      <c r="B8" s="11">
        <f t="shared" ref="B8:B26" si="1">B7+1</f>
        <v>3</v>
      </c>
      <c r="C8" s="3">
        <v>3</v>
      </c>
      <c r="D8" s="3">
        <v>27401</v>
      </c>
      <c r="E8" s="19" t="s">
        <v>40</v>
      </c>
      <c r="F8" s="18" t="s">
        <v>8</v>
      </c>
      <c r="G8" s="14">
        <v>202.5</v>
      </c>
      <c r="H8" s="3">
        <f t="shared" ref="H8:H26" si="2">H7</f>
        <v>2</v>
      </c>
      <c r="I8" s="16">
        <f t="shared" si="0"/>
        <v>101.25</v>
      </c>
    </row>
    <row r="9" spans="2:9">
      <c r="B9" s="11">
        <f t="shared" si="1"/>
        <v>4</v>
      </c>
      <c r="C9" s="3">
        <v>4</v>
      </c>
      <c r="D9" s="3">
        <v>34427</v>
      </c>
      <c r="E9" s="19" t="s">
        <v>41</v>
      </c>
      <c r="F9" s="18" t="s">
        <v>42</v>
      </c>
      <c r="G9" s="14">
        <v>150.75</v>
      </c>
      <c r="H9" s="3">
        <f t="shared" si="2"/>
        <v>2</v>
      </c>
      <c r="I9" s="16">
        <f t="shared" si="0"/>
        <v>75.375</v>
      </c>
    </row>
    <row r="10" spans="2:9">
      <c r="B10" s="11">
        <f t="shared" si="1"/>
        <v>5</v>
      </c>
      <c r="C10" s="3">
        <v>5</v>
      </c>
      <c r="D10" s="3">
        <v>27657</v>
      </c>
      <c r="E10" s="19" t="s">
        <v>43</v>
      </c>
      <c r="F10" s="18" t="s">
        <v>8</v>
      </c>
      <c r="G10" s="14">
        <v>121.5</v>
      </c>
      <c r="H10" s="3">
        <f t="shared" si="2"/>
        <v>2</v>
      </c>
      <c r="I10" s="16">
        <f t="shared" si="0"/>
        <v>60.75</v>
      </c>
    </row>
    <row r="11" spans="2:9">
      <c r="B11" s="11">
        <f t="shared" si="1"/>
        <v>6</v>
      </c>
      <c r="C11" s="3">
        <v>5</v>
      </c>
      <c r="D11" s="3">
        <v>34574</v>
      </c>
      <c r="E11" s="19" t="s">
        <v>44</v>
      </c>
      <c r="F11" s="18" t="s">
        <v>8</v>
      </c>
      <c r="G11" s="14">
        <v>121.5</v>
      </c>
      <c r="H11" s="3">
        <f t="shared" si="2"/>
        <v>2</v>
      </c>
      <c r="I11" s="16">
        <f t="shared" si="0"/>
        <v>60.75</v>
      </c>
    </row>
    <row r="12" spans="2:9">
      <c r="B12" s="11">
        <f t="shared" si="1"/>
        <v>7</v>
      </c>
      <c r="C12" s="3">
        <v>5</v>
      </c>
      <c r="D12" s="3">
        <v>27416</v>
      </c>
      <c r="E12" s="19" t="s">
        <v>45</v>
      </c>
      <c r="F12" s="19" t="s">
        <v>46</v>
      </c>
      <c r="G12" s="14">
        <v>121.5</v>
      </c>
      <c r="H12" s="3">
        <f t="shared" si="2"/>
        <v>2</v>
      </c>
      <c r="I12" s="16">
        <f t="shared" si="0"/>
        <v>60.75</v>
      </c>
    </row>
    <row r="13" spans="2:9">
      <c r="B13" s="11">
        <f t="shared" si="1"/>
        <v>8</v>
      </c>
      <c r="C13" s="3">
        <v>5</v>
      </c>
      <c r="D13" s="3">
        <v>37122</v>
      </c>
      <c r="E13" s="19" t="s">
        <v>47</v>
      </c>
      <c r="F13" s="18" t="s">
        <v>8</v>
      </c>
      <c r="G13" s="14">
        <v>121.5</v>
      </c>
      <c r="H13" s="3">
        <f t="shared" si="2"/>
        <v>2</v>
      </c>
      <c r="I13" s="16">
        <f t="shared" si="0"/>
        <v>60.75</v>
      </c>
    </row>
    <row r="14" spans="2:9">
      <c r="B14" s="11">
        <f t="shared" si="1"/>
        <v>9</v>
      </c>
      <c r="C14" s="3">
        <v>6</v>
      </c>
      <c r="D14" s="3">
        <v>28631</v>
      </c>
      <c r="E14" s="19" t="s">
        <v>48</v>
      </c>
      <c r="F14" s="19" t="s">
        <v>37</v>
      </c>
      <c r="G14" s="14">
        <v>108</v>
      </c>
      <c r="H14" s="3">
        <f t="shared" si="2"/>
        <v>2</v>
      </c>
      <c r="I14" s="16">
        <f t="shared" si="0"/>
        <v>54</v>
      </c>
    </row>
    <row r="15" spans="2:9">
      <c r="B15" s="11">
        <f t="shared" si="1"/>
        <v>10</v>
      </c>
      <c r="C15" s="3">
        <v>6</v>
      </c>
      <c r="D15" s="3">
        <v>33177</v>
      </c>
      <c r="E15" s="19" t="s">
        <v>49</v>
      </c>
      <c r="F15" s="19" t="s">
        <v>32</v>
      </c>
      <c r="G15" s="14">
        <v>108</v>
      </c>
      <c r="H15" s="3">
        <f t="shared" si="2"/>
        <v>2</v>
      </c>
      <c r="I15" s="16">
        <f t="shared" si="0"/>
        <v>54</v>
      </c>
    </row>
    <row r="16" spans="2:9">
      <c r="B16" s="11">
        <f t="shared" si="1"/>
        <v>11</v>
      </c>
      <c r="C16" s="3">
        <v>6</v>
      </c>
      <c r="D16" s="3">
        <v>30092</v>
      </c>
      <c r="E16" s="19" t="s">
        <v>50</v>
      </c>
      <c r="F16" s="19" t="s">
        <v>30</v>
      </c>
      <c r="G16" s="14">
        <v>108</v>
      </c>
      <c r="H16" s="3">
        <f t="shared" si="2"/>
        <v>2</v>
      </c>
      <c r="I16" s="16">
        <f t="shared" si="0"/>
        <v>54</v>
      </c>
    </row>
    <row r="17" spans="2:9">
      <c r="B17" s="11">
        <f t="shared" si="1"/>
        <v>12</v>
      </c>
      <c r="C17" s="3">
        <v>6</v>
      </c>
      <c r="D17" s="3">
        <v>27688</v>
      </c>
      <c r="E17" s="19" t="s">
        <v>51</v>
      </c>
      <c r="F17" s="19" t="s">
        <v>52</v>
      </c>
      <c r="G17" s="14">
        <v>108</v>
      </c>
      <c r="H17" s="3">
        <f t="shared" si="2"/>
        <v>2</v>
      </c>
      <c r="I17" s="16">
        <f t="shared" si="0"/>
        <v>54</v>
      </c>
    </row>
    <row r="18" spans="2:9">
      <c r="B18" s="11">
        <f t="shared" si="1"/>
        <v>13</v>
      </c>
      <c r="C18" s="3">
        <v>6</v>
      </c>
      <c r="D18" s="3">
        <v>29589</v>
      </c>
      <c r="E18" s="19" t="s">
        <v>53</v>
      </c>
      <c r="F18" s="19" t="s">
        <v>32</v>
      </c>
      <c r="G18" s="14">
        <v>108</v>
      </c>
      <c r="H18" s="3">
        <f t="shared" si="2"/>
        <v>2</v>
      </c>
      <c r="I18" s="16">
        <f t="shared" si="0"/>
        <v>54</v>
      </c>
    </row>
    <row r="19" spans="2:9">
      <c r="B19" s="11">
        <f t="shared" si="1"/>
        <v>14</v>
      </c>
      <c r="C19" s="3">
        <v>6</v>
      </c>
      <c r="D19" s="3">
        <v>30157</v>
      </c>
      <c r="E19" s="19" t="s">
        <v>54</v>
      </c>
      <c r="F19" s="19" t="s">
        <v>30</v>
      </c>
      <c r="G19" s="14">
        <v>108</v>
      </c>
      <c r="H19" s="3">
        <f t="shared" si="2"/>
        <v>2</v>
      </c>
      <c r="I19" s="16">
        <f t="shared" si="0"/>
        <v>54</v>
      </c>
    </row>
    <row r="20" spans="2:9">
      <c r="B20" s="11">
        <f t="shared" si="1"/>
        <v>15</v>
      </c>
      <c r="C20" s="3">
        <v>6</v>
      </c>
      <c r="D20" s="3">
        <v>37095</v>
      </c>
      <c r="E20" s="19" t="s">
        <v>55</v>
      </c>
      <c r="F20" s="18" t="s">
        <v>8</v>
      </c>
      <c r="G20" s="14">
        <v>108</v>
      </c>
      <c r="H20" s="3">
        <f t="shared" si="2"/>
        <v>2</v>
      </c>
      <c r="I20" s="16">
        <f t="shared" si="0"/>
        <v>54</v>
      </c>
    </row>
    <row r="21" spans="2:9">
      <c r="B21" s="11">
        <f t="shared" si="1"/>
        <v>16</v>
      </c>
      <c r="C21" s="3">
        <v>6</v>
      </c>
      <c r="D21" s="3">
        <v>26540</v>
      </c>
      <c r="E21" s="19" t="s">
        <v>56</v>
      </c>
      <c r="F21" s="19" t="s">
        <v>57</v>
      </c>
      <c r="G21" s="14">
        <v>108</v>
      </c>
      <c r="H21" s="3">
        <f t="shared" si="2"/>
        <v>2</v>
      </c>
      <c r="I21" s="16">
        <f t="shared" si="0"/>
        <v>54</v>
      </c>
    </row>
    <row r="22" spans="2:9">
      <c r="B22" s="11">
        <f t="shared" si="1"/>
        <v>17</v>
      </c>
      <c r="C22" s="3">
        <v>7</v>
      </c>
      <c r="D22" s="3">
        <v>31641</v>
      </c>
      <c r="E22" s="19" t="s">
        <v>58</v>
      </c>
      <c r="F22" s="18" t="s">
        <v>59</v>
      </c>
      <c r="G22" s="14">
        <v>96.75</v>
      </c>
      <c r="H22" s="3">
        <f t="shared" si="2"/>
        <v>2</v>
      </c>
      <c r="I22" s="16">
        <f t="shared" si="0"/>
        <v>48.375</v>
      </c>
    </row>
    <row r="23" spans="2:9">
      <c r="B23" s="11">
        <f t="shared" si="1"/>
        <v>18</v>
      </c>
      <c r="C23" s="3">
        <v>7</v>
      </c>
      <c r="D23" s="3">
        <v>32400</v>
      </c>
      <c r="E23" s="19" t="s">
        <v>60</v>
      </c>
      <c r="F23" s="18" t="s">
        <v>62</v>
      </c>
      <c r="G23" s="14">
        <v>96.75</v>
      </c>
      <c r="H23" s="3">
        <f t="shared" si="2"/>
        <v>2</v>
      </c>
      <c r="I23" s="16">
        <f t="shared" si="0"/>
        <v>48.375</v>
      </c>
    </row>
    <row r="24" spans="2:9">
      <c r="B24" s="11">
        <f t="shared" si="1"/>
        <v>19</v>
      </c>
      <c r="C24" s="3">
        <v>7</v>
      </c>
      <c r="D24" s="3">
        <v>32662</v>
      </c>
      <c r="E24" s="19" t="s">
        <v>61</v>
      </c>
      <c r="F24" s="19" t="s">
        <v>32</v>
      </c>
      <c r="G24" s="14">
        <v>96.75</v>
      </c>
      <c r="H24" s="3">
        <f t="shared" si="2"/>
        <v>2</v>
      </c>
      <c r="I24" s="16">
        <f t="shared" si="0"/>
        <v>48.375</v>
      </c>
    </row>
    <row r="25" spans="2:9">
      <c r="B25" s="11">
        <f t="shared" si="1"/>
        <v>20</v>
      </c>
      <c r="C25" s="3">
        <v>7</v>
      </c>
      <c r="D25" s="3">
        <v>32860</v>
      </c>
      <c r="E25" s="19" t="s">
        <v>63</v>
      </c>
      <c r="F25" s="18" t="s">
        <v>33</v>
      </c>
      <c r="G25" s="14">
        <v>96.75</v>
      </c>
      <c r="H25" s="3">
        <f t="shared" si="2"/>
        <v>2</v>
      </c>
      <c r="I25" s="16">
        <f t="shared" si="0"/>
        <v>48.375</v>
      </c>
    </row>
    <row r="26" spans="2:9" ht="15.75" thickBot="1">
      <c r="B26" s="12">
        <f t="shared" si="1"/>
        <v>21</v>
      </c>
      <c r="C26" s="4">
        <v>7</v>
      </c>
      <c r="D26" s="4">
        <v>31998</v>
      </c>
      <c r="E26" s="20" t="s">
        <v>64</v>
      </c>
      <c r="F26" s="20" t="s">
        <v>59</v>
      </c>
      <c r="G26" s="15">
        <v>96.75</v>
      </c>
      <c r="H26" s="4">
        <f t="shared" si="2"/>
        <v>2</v>
      </c>
      <c r="I26" s="17">
        <f t="shared" si="0"/>
        <v>48.375</v>
      </c>
    </row>
    <row r="27" spans="2:9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3"/>
  <sheetViews>
    <sheetView tabSelected="1" workbookViewId="0">
      <selection activeCell="K11" sqref="K11"/>
    </sheetView>
  </sheetViews>
  <sheetFormatPr defaultRowHeight="15"/>
  <cols>
    <col min="2" max="2" width="9.140625" style="2"/>
    <col min="3" max="3" width="24.140625" bestFit="1" customWidth="1"/>
    <col min="4" max="4" width="16.5703125" customWidth="1"/>
    <col min="5" max="5" width="14.5703125" customWidth="1"/>
  </cols>
  <sheetData>
    <row r="1" spans="2:5">
      <c r="B1" s="23"/>
      <c r="C1" s="24"/>
      <c r="D1" s="24"/>
      <c r="E1" s="24"/>
    </row>
    <row r="2" spans="2:5">
      <c r="B2" s="23"/>
      <c r="C2" s="24"/>
      <c r="D2" s="24"/>
      <c r="E2" s="24"/>
    </row>
    <row r="3" spans="2:5" ht="15.75" thickBot="1">
      <c r="B3" s="23"/>
      <c r="C3" s="24"/>
      <c r="D3" s="24"/>
      <c r="E3" s="24"/>
    </row>
    <row r="4" spans="2:5" ht="22.5" thickTop="1" thickBot="1">
      <c r="B4" s="25" t="s">
        <v>69</v>
      </c>
      <c r="C4" s="26"/>
      <c r="D4" s="26"/>
      <c r="E4" s="27"/>
    </row>
    <row r="5" spans="2:5" ht="16.5" thickTop="1" thickBot="1">
      <c r="B5" s="23"/>
      <c r="C5" s="24"/>
      <c r="D5" s="24"/>
      <c r="E5" s="24"/>
    </row>
    <row r="6" spans="2:5" s="21" customFormat="1" ht="15.75" thickTop="1">
      <c r="B6" s="28" t="s">
        <v>65</v>
      </c>
      <c r="C6" s="29" t="s">
        <v>66</v>
      </c>
      <c r="D6" s="29" t="s">
        <v>67</v>
      </c>
      <c r="E6" s="30" t="s">
        <v>68</v>
      </c>
    </row>
    <row r="7" spans="2:5">
      <c r="B7" s="31">
        <v>1</v>
      </c>
      <c r="C7" s="32" t="s">
        <v>8</v>
      </c>
      <c r="D7" s="33">
        <f>'Βαθμολογία Boys U16'!I6+'Βαθμολογία Boys U16'!I7+'Βαθμολογία Boys U16'!I8+'Βαθμολογία Boys U16'!I9+'Βαθμολογία Boys U16'!I11+'Βαθμολογία Boys U16'!I16+'Βαθμολογία Boys U16'!I18+'Βαθμολογία Boys U16'!I20+'Βαθμολογία Boys U16'!I22+'Βαθμολογία Boys U16'!I23+'Βαθμολογία Boys U16'!I25+'Βαθμολογία Boys U16'!I26</f>
        <v>930.375</v>
      </c>
      <c r="E7" s="34">
        <v>1</v>
      </c>
    </row>
    <row r="8" spans="2:5">
      <c r="B8" s="31">
        <f>B7+1</f>
        <v>2</v>
      </c>
      <c r="C8" s="32" t="s">
        <v>30</v>
      </c>
      <c r="D8" s="33">
        <f>'Βαθμολογία Boys U16'!I10+'Βαθμολογία Boys U16'!I12+'Βαθμολογία Boys U16'!I15+'Βαθμολογία Boys U16'!I17+'Βαθμολογία Boys U16'!I27</f>
        <v>277.875</v>
      </c>
      <c r="E8" s="34">
        <v>2</v>
      </c>
    </row>
    <row r="9" spans="2:5">
      <c r="B9" s="31">
        <f t="shared" ref="B9:B13" si="0">B8+1</f>
        <v>3</v>
      </c>
      <c r="C9" s="32" t="s">
        <v>31</v>
      </c>
      <c r="D9" s="33">
        <f>'Βαθμολογία Boys U16'!I13</f>
        <v>60.75</v>
      </c>
      <c r="E9" s="34">
        <v>3</v>
      </c>
    </row>
    <row r="10" spans="2:5">
      <c r="B10" s="31">
        <f t="shared" si="0"/>
        <v>4</v>
      </c>
      <c r="C10" s="32" t="s">
        <v>32</v>
      </c>
      <c r="D10" s="33">
        <f>'Βαθμολογία Boys U16'!I14</f>
        <v>54</v>
      </c>
      <c r="E10" s="34">
        <v>4</v>
      </c>
    </row>
    <row r="11" spans="2:5">
      <c r="B11" s="31">
        <f t="shared" si="0"/>
        <v>5</v>
      </c>
      <c r="C11" s="32" t="s">
        <v>33</v>
      </c>
      <c r="D11" s="33">
        <f>'Βαθμολογία Boys U16'!I19</f>
        <v>54</v>
      </c>
      <c r="E11" s="34">
        <v>4</v>
      </c>
    </row>
    <row r="12" spans="2:5">
      <c r="B12" s="31">
        <f t="shared" si="0"/>
        <v>6</v>
      </c>
      <c r="C12" s="32" t="s">
        <v>34</v>
      </c>
      <c r="D12" s="33">
        <f>'Βαθμολογία Boys U16'!I21</f>
        <v>54</v>
      </c>
      <c r="E12" s="34">
        <v>4</v>
      </c>
    </row>
    <row r="13" spans="2:5" ht="15.75" thickBot="1">
      <c r="B13" s="35">
        <f t="shared" si="0"/>
        <v>7</v>
      </c>
      <c r="C13" s="36" t="s">
        <v>35</v>
      </c>
      <c r="D13" s="37">
        <f>'Βαθμολογία Boys U16'!I24</f>
        <v>48.375</v>
      </c>
      <c r="E13" s="38">
        <v>5</v>
      </c>
    </row>
    <row r="14" spans="2:5" ht="15.75" thickTop="1">
      <c r="B14" s="23"/>
      <c r="C14" s="24"/>
      <c r="D14" s="23"/>
      <c r="E14" s="24"/>
    </row>
    <row r="15" spans="2:5">
      <c r="B15" s="23"/>
      <c r="C15" s="39"/>
      <c r="D15" s="23"/>
      <c r="E15" s="24"/>
    </row>
    <row r="16" spans="2:5" ht="15.75" thickBot="1">
      <c r="B16" s="23"/>
      <c r="C16" s="24"/>
      <c r="D16" s="23"/>
      <c r="E16" s="24"/>
    </row>
    <row r="17" spans="2:5" ht="22.5" thickTop="1" thickBot="1">
      <c r="B17" s="25" t="s">
        <v>70</v>
      </c>
      <c r="C17" s="26"/>
      <c r="D17" s="26"/>
      <c r="E17" s="27"/>
    </row>
    <row r="18" spans="2:5" ht="16.5" thickTop="1" thickBot="1">
      <c r="B18" s="23"/>
      <c r="C18" s="24"/>
      <c r="D18" s="23"/>
      <c r="E18" s="24"/>
    </row>
    <row r="19" spans="2:5" s="21" customFormat="1" ht="15.75" thickTop="1">
      <c r="B19" s="28" t="s">
        <v>65</v>
      </c>
      <c r="C19" s="29" t="s">
        <v>66</v>
      </c>
      <c r="D19" s="29" t="s">
        <v>67</v>
      </c>
      <c r="E19" s="30" t="s">
        <v>68</v>
      </c>
    </row>
    <row r="20" spans="2:5">
      <c r="B20" s="31">
        <v>1</v>
      </c>
      <c r="C20" s="32" t="s">
        <v>8</v>
      </c>
      <c r="D20" s="33">
        <f>'Βαθμολογία Girls U16'!I6+'Βαθμολογία Girls U16'!I7+'Βαθμολογία Girls U16'!I8+'Βαθμολογία Girls U16'!I10+'Βαθμολογία Girls U16'!I11+'Βαθμολογία Girls U16'!I13+'Βαθμολογία Girls U16'!I20</f>
        <v>675</v>
      </c>
      <c r="E20" s="34">
        <v>1</v>
      </c>
    </row>
    <row r="21" spans="2:5">
      <c r="B21" s="31">
        <f>B20+1</f>
        <v>2</v>
      </c>
      <c r="C21" s="32" t="s">
        <v>32</v>
      </c>
      <c r="D21" s="33">
        <f>'Βαθμολογία Girls U16'!I15+'Βαθμολογία Girls U16'!I18+'Βαθμολογία Girls U16'!I24</f>
        <v>156.375</v>
      </c>
      <c r="E21" s="34">
        <v>2</v>
      </c>
    </row>
    <row r="22" spans="2:5">
      <c r="B22" s="31">
        <f t="shared" ref="B22:B28" si="1">B21+1</f>
        <v>3</v>
      </c>
      <c r="C22" s="32" t="s">
        <v>30</v>
      </c>
      <c r="D22" s="33">
        <f>'Βαθμολογία Girls U16'!I16+'Βαθμολογία Girls U16'!I19</f>
        <v>108</v>
      </c>
      <c r="E22" s="34">
        <v>3</v>
      </c>
    </row>
    <row r="23" spans="2:5">
      <c r="B23" s="31">
        <f t="shared" si="1"/>
        <v>4</v>
      </c>
      <c r="C23" s="32" t="s">
        <v>59</v>
      </c>
      <c r="D23" s="33">
        <f>'Βαθμολογία Girls U16'!I22+'Βαθμολογία Girls U16'!I26</f>
        <v>96.75</v>
      </c>
      <c r="E23" s="34">
        <v>4</v>
      </c>
    </row>
    <row r="24" spans="2:5">
      <c r="B24" s="31">
        <f t="shared" si="1"/>
        <v>5</v>
      </c>
      <c r="C24" s="32" t="s">
        <v>42</v>
      </c>
      <c r="D24" s="33">
        <f>'Βαθμολογία Girls U16'!I9</f>
        <v>75.375</v>
      </c>
      <c r="E24" s="34">
        <v>5</v>
      </c>
    </row>
    <row r="25" spans="2:5">
      <c r="B25" s="31">
        <f t="shared" si="1"/>
        <v>6</v>
      </c>
      <c r="C25" s="32" t="s">
        <v>71</v>
      </c>
      <c r="D25" s="33">
        <f>'Βαθμολογία Girls U16'!I12</f>
        <v>60.75</v>
      </c>
      <c r="E25" s="34">
        <v>6</v>
      </c>
    </row>
    <row r="26" spans="2:5">
      <c r="B26" s="31">
        <f t="shared" si="1"/>
        <v>7</v>
      </c>
      <c r="C26" s="32" t="s">
        <v>72</v>
      </c>
      <c r="D26" s="33">
        <f>'Βαθμολογία Girls U16'!I14</f>
        <v>54</v>
      </c>
      <c r="E26" s="34">
        <v>7</v>
      </c>
    </row>
    <row r="27" spans="2:5">
      <c r="B27" s="31">
        <f t="shared" si="1"/>
        <v>8</v>
      </c>
      <c r="C27" s="32" t="s">
        <v>52</v>
      </c>
      <c r="D27" s="33">
        <f>'Βαθμολογία Girls U16'!I17</f>
        <v>54</v>
      </c>
      <c r="E27" s="34">
        <v>7</v>
      </c>
    </row>
    <row r="28" spans="2:5">
      <c r="B28" s="31">
        <f t="shared" si="1"/>
        <v>9</v>
      </c>
      <c r="C28" s="32" t="s">
        <v>57</v>
      </c>
      <c r="D28" s="33">
        <f>'Βαθμολογία Girls U16'!I21</f>
        <v>54</v>
      </c>
      <c r="E28" s="34">
        <v>7</v>
      </c>
    </row>
    <row r="29" spans="2:5" ht="15.75" thickBot="1">
      <c r="B29" s="35">
        <v>10</v>
      </c>
      <c r="C29" s="36" t="s">
        <v>33</v>
      </c>
      <c r="D29" s="37">
        <f>'Βαθμολογία Girls U16'!I25</f>
        <v>48.375</v>
      </c>
      <c r="E29" s="38">
        <v>8</v>
      </c>
    </row>
    <row r="30" spans="2:5" ht="15.75" thickTop="1"/>
    <row r="31" spans="2:5">
      <c r="C31" s="22"/>
    </row>
    <row r="33" spans="3:3">
      <c r="C33" s="22"/>
    </row>
  </sheetData>
  <sortState ref="C17:E27">
    <sortCondition descending="1" ref="D17:D27"/>
  </sortState>
  <mergeCells count="2">
    <mergeCell ref="B4:E4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Βαθμολογία Boys U16</vt:lpstr>
      <vt:lpstr>Βαθμολογία Girls U16</vt:lpstr>
      <vt:lpstr>Βαθμολογία Ομίλων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User5</cp:lastModifiedBy>
  <dcterms:created xsi:type="dcterms:W3CDTF">2014-12-25T14:18:51Z</dcterms:created>
  <dcterms:modified xsi:type="dcterms:W3CDTF">2015-01-08T12:57:49Z</dcterms:modified>
</cp:coreProperties>
</file>